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80" tabRatio="718" activeTab="4"/>
  </bookViews>
  <sheets>
    <sheet name="Организация" sheetId="1" r:id="rId1"/>
    <sheet name="Размещение заказа" sheetId="2" r:id="rId2"/>
    <sheet name="Среднее количество участников" sheetId="3" r:id="rId3"/>
    <sheet name="Объём закупок российских товаро" sheetId="4" r:id="rId4"/>
    <sheet name="Электронные магазины" sheetId="5" r:id="rId5"/>
  </sheets>
  <definedNames>
    <definedName name="_ftn1" localSheetId="4">'Электронные магазины'!#REF!</definedName>
    <definedName name="_ftn2" localSheetId="4">'Электронные магазины'!#REF!</definedName>
    <definedName name="_ftnref1" localSheetId="4">'Электронные магазины'!#REF!</definedName>
    <definedName name="_ftnref2" localSheetId="4">'Электронные магазины'!#REF!</definedName>
    <definedName name="DATABASE" localSheetId="1">'Размещение заказа'!#REF!</definedName>
    <definedName name="_xlnm.Print_Area" localSheetId="0">'Организация'!$A$2:$D$22</definedName>
    <definedName name="_xlnm.Print_Area" localSheetId="1">'Размещение заказа'!$A$1:$G$43</definedName>
  </definedNames>
  <calcPr fullCalcOnLoad="1"/>
</workbook>
</file>

<file path=xl/comments2.xml><?xml version="1.0" encoding="utf-8"?>
<comments xmlns="http://schemas.openxmlformats.org/spreadsheetml/2006/main">
  <authors>
    <author>Мавзютов Ленар Асхатович</author>
  </authors>
  <commentList>
    <comment ref="J4" authorId="0">
      <text>
        <r>
          <rPr>
            <b/>
            <sz val="14"/>
            <color indexed="10"/>
            <rFont val="PT Astra Serif"/>
            <family val="1"/>
          </rPr>
          <t>АГЗ:</t>
        </r>
        <r>
          <rPr>
            <b/>
            <sz val="14"/>
            <rFont val="PT Astra Serif"/>
            <family val="1"/>
          </rPr>
          <t xml:space="preserve"> 
Дату следует вводить первым числом месяца, </t>
        </r>
        <r>
          <rPr>
            <b/>
            <u val="single"/>
            <sz val="14"/>
            <rFont val="PT Astra Serif"/>
            <family val="1"/>
          </rPr>
          <t xml:space="preserve">например: </t>
        </r>
        <r>
          <rPr>
            <b/>
            <sz val="14"/>
            <rFont val="PT Astra Serif"/>
            <family val="1"/>
          </rPr>
          <t xml:space="preserve">
</t>
        </r>
        <r>
          <rPr>
            <b/>
            <sz val="14"/>
            <color indexed="10"/>
            <rFont val="PT Astra Serif"/>
            <family val="1"/>
          </rPr>
          <t>01.01.2022</t>
        </r>
      </text>
    </comment>
    <comment ref="K11" authorId="0">
      <text>
        <r>
          <rPr>
            <b/>
            <sz val="9"/>
            <rFont val="Tahoma"/>
            <family val="2"/>
          </rPr>
          <t>Желтым цветом выделены строки для заполнения информации по местным и иногородним поставщикам.</t>
        </r>
      </text>
    </comment>
  </commentList>
</comments>
</file>

<file path=xl/comments4.xml><?xml version="1.0" encoding="utf-8"?>
<comments xmlns="http://schemas.openxmlformats.org/spreadsheetml/2006/main">
  <authors>
    <author>Мавзютов Ленар Асхатович</author>
  </authors>
  <commentList>
    <comment ref="A3" authorId="0">
      <text>
        <r>
          <rPr>
            <b/>
            <sz val="11"/>
            <rFont val="PT Astra Serif"/>
            <family val="1"/>
          </rPr>
          <t>учитываются только товары, при осуществлении закупок которых установлены ограничения допуска товаров, происходящих из иностранных государств, и приёмка которых осуществлена в отчётном квартале</t>
        </r>
      </text>
    </comment>
  </commentList>
</comments>
</file>

<file path=xl/sharedStrings.xml><?xml version="1.0" encoding="utf-8"?>
<sst xmlns="http://schemas.openxmlformats.org/spreadsheetml/2006/main" count="265" uniqueCount="174">
  <si>
    <t>(наименование муниципального образования)</t>
  </si>
  <si>
    <t xml:space="preserve"> </t>
  </si>
  <si>
    <t>№  п/п</t>
  </si>
  <si>
    <t>способом проведения  аукционов в электронной форме</t>
  </si>
  <si>
    <t>1.</t>
  </si>
  <si>
    <t>2.</t>
  </si>
  <si>
    <t>3.</t>
  </si>
  <si>
    <t>4.</t>
  </si>
  <si>
    <t>Ф.И.О. исполнителя/контактный телефон:</t>
  </si>
  <si>
    <t xml:space="preserve">    Организация осуществления закупок </t>
  </si>
  <si>
    <t>для   муниципальных нужд</t>
  </si>
  <si>
    <t>Вопросы анализа осуществления закупок</t>
  </si>
  <si>
    <t>Наименование и адрес органа, уполномоченного на определение поставщиков</t>
  </si>
  <si>
    <t>Наименование структурного подразделения, занимающегося осуществлением закупок</t>
  </si>
  <si>
    <t>Таблица 1</t>
  </si>
  <si>
    <t>Таблица 2</t>
  </si>
  <si>
    <t>Таблица 3</t>
  </si>
  <si>
    <t>Сведения, предоставленные муниципальным образованием</t>
  </si>
  <si>
    <t>Контактное лицо:</t>
  </si>
  <si>
    <t>Контактный телефон:</t>
  </si>
  <si>
    <t>Адрес электронной почты:</t>
  </si>
  <si>
    <t>Количество поселений района:</t>
  </si>
  <si>
    <t>Количество муниципальных заказчиков:</t>
  </si>
  <si>
    <t>Нормативно-правовое регулирование в сфере закупок в муниципальном образовании</t>
  </si>
  <si>
    <t>№ п/п</t>
  </si>
  <si>
    <t>5.</t>
  </si>
  <si>
    <t>6.</t>
  </si>
  <si>
    <t>7.</t>
  </si>
  <si>
    <t>8.</t>
  </si>
  <si>
    <t xml:space="preserve"> Осуществление закупок для муниципальных нужд по состоянию на:</t>
  </si>
  <si>
    <t xml:space="preserve">3. </t>
  </si>
  <si>
    <t>Среднее количество участников закупок в муниципальном образовании</t>
  </si>
  <si>
    <t>(наименование муниципального образования Ульяновской области)</t>
  </si>
  <si>
    <t>Процедуры</t>
  </si>
  <si>
    <t>Период</t>
  </si>
  <si>
    <t>Конкурсы</t>
  </si>
  <si>
    <t>Запросы котировок</t>
  </si>
  <si>
    <t>…</t>
  </si>
  <si>
    <t>способом запросов котировок в электронной форме</t>
  </si>
  <si>
    <t>способом проведения  конкурсов в электронной форме</t>
  </si>
  <si>
    <t xml:space="preserve">Конкурентные процедуры </t>
  </si>
  <si>
    <t>эффективность по результатам переходящих процедур</t>
  </si>
  <si>
    <t xml:space="preserve">4. </t>
  </si>
  <si>
    <t>объявленные процедуры</t>
  </si>
  <si>
    <t>в том числе:</t>
  </si>
  <si>
    <t>Сведения по осуществлению закупок для муниципальных нужд</t>
  </si>
  <si>
    <t>Планируемая сумма осуществления закупок (совокупный годовой объём закупок):</t>
  </si>
  <si>
    <t xml:space="preserve">тыс. руб. </t>
  </si>
  <si>
    <t>шт.</t>
  </si>
  <si>
    <t>Местные поставщики (подрядчики, исполнители):</t>
  </si>
  <si>
    <t>Иногородние поставщики (подрядчики, исполнители):</t>
  </si>
  <si>
    <t>объявленные процедуры с преимуществом для СМП и СОНКО</t>
  </si>
  <si>
    <t>задолженность перед СМП и СОНКО</t>
  </si>
  <si>
    <t>принято обязательств по государственным контрактам/договорам с единственным поставщиком (подрядчиком, исполнителем) (по ст. 93 44-ФЗ):</t>
  </si>
  <si>
    <t xml:space="preserve"> - прочие пункты ч. 1</t>
  </si>
  <si>
    <t xml:space="preserve">- пп. 1, 8, 29 ч.1 </t>
  </si>
  <si>
    <t xml:space="preserve">- п. 4 ч.1 </t>
  </si>
  <si>
    <t xml:space="preserve">- п. 5 ч.1 </t>
  </si>
  <si>
    <t>- п. 9 ч. 1</t>
  </si>
  <si>
    <t>Закупки по конкурентным процедурам с предоставлением преимуществ СМП и СОНКО</t>
  </si>
  <si>
    <t>Закупка у единственного поставщика (подрядчика, исполнителя)</t>
  </si>
  <si>
    <t>Среднее количество участников закупок по процедурам, чел.</t>
  </si>
  <si>
    <t xml:space="preserve">Всего среднее количество участников закупок, чел. </t>
  </si>
  <si>
    <t>количество</t>
  </si>
  <si>
    <t>процедур</t>
  </si>
  <si>
    <t xml:space="preserve"> заявок</t>
  </si>
  <si>
    <t>Муниципальное образование (район/поселение/город):</t>
  </si>
  <si>
    <t>Аукционы</t>
  </si>
  <si>
    <t>9.</t>
  </si>
  <si>
    <t>10.</t>
  </si>
  <si>
    <t>11.</t>
  </si>
  <si>
    <t>12.</t>
  </si>
  <si>
    <t>13.</t>
  </si>
  <si>
    <t>Итого:</t>
  </si>
  <si>
    <t>Распределение поставщиков (подрядчиков, исполнителей)</t>
  </si>
  <si>
    <t>Местные поставщики</t>
  </si>
  <si>
    <t>Иногородние поставщики</t>
  </si>
  <si>
    <t>сумма (тыс. руб.)</t>
  </si>
  <si>
    <t>Наименование товара</t>
  </si>
  <si>
    <t>Уникальный номер (уникальные номера) реестровой записи (реестровых записей) из реестра контрактов, заключённых заказчиками</t>
  </si>
  <si>
    <t>Объём закупок товаров</t>
  </si>
  <si>
    <t>Код товара по Общероссийскому классификатору продукции по видам экономической деятельности ОК 034-2014 (КПЕС 2008) (ОКПД2)</t>
  </si>
  <si>
    <t>объём российского товара, в том числе поставленного при выполнении закупаемых работ, оказании закупаемых услуг, руб.</t>
  </si>
  <si>
    <t>объём товара, в том числе поставленного при выполнении закупаемых работ, оказании закупаемых услуг, 
руб.</t>
  </si>
  <si>
    <t xml:space="preserve">Приложение № 3                                            к распоряжению Агентства государственных закупок 
Ульяновской области
22 декабря 2021 г. № 51-р
</t>
  </si>
  <si>
    <t>ИТОГО</t>
  </si>
  <si>
    <t>Наименование заказчика</t>
  </si>
  <si>
    <t>Наименование объекта закупки</t>
  </si>
  <si>
    <t>НМЦК,               руб.</t>
  </si>
  <si>
    <t>Наименование электронной торговой системы (магазина)</t>
  </si>
  <si>
    <t>ИНН победителя [2] закупки</t>
  </si>
  <si>
    <t>Цена заключённого контракта/договора, руб.[3]</t>
  </si>
  <si>
    <t xml:space="preserve">[1] данные предоставляются нарастающим итогом, включая подведомственную сеть (при наличии)
[2] в случае, если закупка не состоялась, победитель отсутствует, то данный столбец не заполняется
[3] в случае, если закупка не состоялась, победитель отсутствует, то данный столбец не заполняется
</t>
  </si>
  <si>
    <t>Администрация муниципального образования "Мелекесский район"               г. Димитровград, ул. Хмельницконо, 93</t>
  </si>
  <si>
    <t>Отдел муниципальных закупок и проектного развития управления экономики</t>
  </si>
  <si>
    <t>Сычева Ольга Константиновна</t>
  </si>
  <si>
    <t>(84235)26307</t>
  </si>
  <si>
    <t>munzakaz-2007@mail.ru</t>
  </si>
  <si>
    <t>Постановление администрации от 30.12.2021 № 1599 «О внесении изменений в постановление администрации муниципального образования «Мелекесский район» Ульяновской области от 28.05.2021 № 532 «Об утверждении Порядка взаимодействия муниципальных заказчиков с уполномоченным органом по определению поставщиков (подрядчиков, исполнителей) при осуществлении закупок товаров, работ, услуг для обеспечения муниципальных нужд муниципального образования «Мелекесский район» Ульяновской области</t>
  </si>
  <si>
    <t>Постановление администрации от 30.12.2021 №1601 "О размере начальной (максимальной) цены контракта, при которой проводится общественное обсуждение закупок товаров, работ, услуг для обеспечения нужд муниципального образования «Мелекесский район» Ульяновской области"</t>
  </si>
  <si>
    <t>Постановление администрации от 30.12.2021 № 1600 "О размере начальной (максимальной) цены контракта, при которой проводится общественное обсуждение закупок товаров, работ, услуг для обеспечения нужд муниципального образования «Мелекесский район» Ульяновской области</t>
  </si>
  <si>
    <t>Сычева О.К./(84235)26307</t>
  </si>
  <si>
    <t>Мелекесский район</t>
  </si>
  <si>
    <t>в январе 2022 года</t>
  </si>
  <si>
    <t>в феврале 2022 года</t>
  </si>
  <si>
    <t>в марте 2022 года</t>
  </si>
  <si>
    <t>в апреле 2022 года</t>
  </si>
  <si>
    <t>в мае 2022года</t>
  </si>
  <si>
    <t>в июне 2022 года</t>
  </si>
  <si>
    <t>в июле 2022 года</t>
  </si>
  <si>
    <t>в августе 2022года</t>
  </si>
  <si>
    <t>в сентябре 2022 года</t>
  </si>
  <si>
    <t>в октябре 2022 года</t>
  </si>
  <si>
    <t>в ноябре 2022 года</t>
  </si>
  <si>
    <t>в декабре 2022 года</t>
  </si>
  <si>
    <t>МО "Мелекесский район"</t>
  </si>
  <si>
    <t xml:space="preserve">Правовые акты по организации системы закупок
 (номер, дата, название)
</t>
  </si>
  <si>
    <r>
      <t xml:space="preserve">Осуществление закупок   - </t>
    </r>
    <r>
      <rPr>
        <b/>
        <sz val="10"/>
        <color indexed="8"/>
        <rFont val="PT Astra Serif"/>
        <family val="1"/>
      </rPr>
      <t>всего</t>
    </r>
    <r>
      <rPr>
        <sz val="10"/>
        <color indexed="8"/>
        <rFont val="PT Astra Serif"/>
        <family val="1"/>
      </rPr>
      <t xml:space="preserve"> </t>
    </r>
  </si>
  <si>
    <r>
      <t xml:space="preserve">завершённые процедуры </t>
    </r>
    <r>
      <rPr>
        <i/>
        <sz val="10"/>
        <rFont val="PT Astra Serif"/>
        <family val="1"/>
      </rPr>
      <t>(по данным итоговых протоколов)</t>
    </r>
  </si>
  <si>
    <r>
      <t xml:space="preserve">эффективность по результатам завершённых процедур, 
</t>
    </r>
    <r>
      <rPr>
        <i/>
        <sz val="10"/>
        <rFont val="PT Astra Serif"/>
        <family val="1"/>
      </rPr>
      <t>в т.ч. несостоявшихся процедур</t>
    </r>
  </si>
  <si>
    <r>
      <t xml:space="preserve">несостоявшиеся процедуры, 
</t>
    </r>
    <r>
      <rPr>
        <i/>
        <sz val="10"/>
        <rFont val="PT Astra Serif"/>
        <family val="1"/>
      </rPr>
      <t>в т.ч. несостоявшиеся переходящие процедуры (п.25 ч. 1 ст. 93)</t>
    </r>
  </si>
  <si>
    <r>
      <t xml:space="preserve">переходящие процедуры 
</t>
    </r>
    <r>
      <rPr>
        <i/>
        <sz val="10"/>
        <rFont val="PT Astra Serif"/>
        <family val="1"/>
      </rPr>
      <t>(объявлены в предыдущих годах на бюджет текущего года)</t>
    </r>
  </si>
  <si>
    <r>
      <t xml:space="preserve">завершённые процедуры 
</t>
    </r>
    <r>
      <rPr>
        <i/>
        <sz val="10"/>
        <rFont val="PT Astra Serif"/>
        <family val="1"/>
      </rPr>
      <t>(по данным итоговых протоколов)</t>
    </r>
  </si>
  <si>
    <r>
      <t xml:space="preserve">несостоявшиеся процедуры,
</t>
    </r>
    <r>
      <rPr>
        <i/>
        <sz val="10"/>
        <rFont val="PT Astra Serif"/>
        <family val="1"/>
      </rPr>
      <t>в т.ч. несостоявшиеся переходящие процедуры (п.25 ч. 1 ст. 93)</t>
    </r>
  </si>
  <si>
    <r>
      <t xml:space="preserve">Анализ победителей по заключённым контрактам </t>
    </r>
    <r>
      <rPr>
        <i/>
        <sz val="10"/>
        <rFont val="PT Astra Serif"/>
        <family val="1"/>
      </rPr>
      <t>(по конкурентным процедурам)</t>
    </r>
  </si>
  <si>
    <r>
      <t xml:space="preserve">завершённые процедуры с преимуществом для СМП и СОНКО 
</t>
    </r>
    <r>
      <rPr>
        <i/>
        <sz val="10"/>
        <rFont val="PT Astra Serif"/>
        <family val="1"/>
      </rPr>
      <t>(по данным итоговых протоколов)</t>
    </r>
  </si>
  <si>
    <r>
      <t xml:space="preserve">количество процедур и объём привлечения СМП и СОНКО по субподряду
</t>
    </r>
    <r>
      <rPr>
        <i/>
        <sz val="10"/>
        <rFont val="PT Astra Serif"/>
        <family val="1"/>
      </rPr>
      <t>(ч. 5 ст.30) (по факту привлечения)</t>
    </r>
  </si>
  <si>
    <r>
      <t xml:space="preserve">Переходящие процедуры </t>
    </r>
    <r>
      <rPr>
        <i/>
        <sz val="12"/>
        <color indexed="8"/>
        <rFont val="PT Astra Serif"/>
        <family val="1"/>
      </rPr>
      <t>(объявлены в предыдущих годах на бюджет текущего года)</t>
    </r>
  </si>
  <si>
    <t>МБОУ СШ №1 р.п. Мулловка</t>
  </si>
  <si>
    <t>Продукты питания (овощи)</t>
  </si>
  <si>
    <t>РТС-тендер</t>
  </si>
  <si>
    <t>-</t>
  </si>
  <si>
    <t>МДОУ д/с "Яблонька" р.п. Мулловка</t>
  </si>
  <si>
    <t>Интерактивный комплекс Тачпаинт со встроенным компьютером</t>
  </si>
  <si>
    <t>Управление образования администрации МО "Мелекесский район"</t>
  </si>
  <si>
    <t>Бумага SVETOCOPY А4</t>
  </si>
  <si>
    <t>Услуга по сбору, обобщению и анализу информации о качестве условий осуществления образовательной деятельности организациями, осуществляющими образовательную деятельность на территории муниципального образования «Мелекесски район» Ульяновской области</t>
  </si>
  <si>
    <t>Продукты питания (сахар)</t>
  </si>
  <si>
    <t xml:space="preserve">Постановление администрации от 19.05.2022 №859
О порядке принятия администрацией муниципального образования «Мелекесский район» Ульяновской области решений 
об изменении существенных условий контрактов
</t>
  </si>
  <si>
    <t xml:space="preserve">Постановление администрации от 06.04.2022 №601 "О мерах, обеспечивающих возможность изменения (увеличения)
цены контракта, предметом которого является выполнение работ
по строительству, реконструкции, капитальному ремонту,
сносу объекта капитального строительства, проведению работ
по сохранению объектов культурного наследия
</t>
  </si>
  <si>
    <t>поставка школьной мебели</t>
  </si>
  <si>
    <t>Поставка столового оборудования</t>
  </si>
  <si>
    <t>поставка столового оборудования</t>
  </si>
  <si>
    <t>Поставка столового оборудования (машина овощерезательная)</t>
  </si>
  <si>
    <t>Поставка кастрюлей и набор посуды для пищеблока</t>
  </si>
  <si>
    <t>интерактивное оборудование</t>
  </si>
  <si>
    <t>Учебное оборудование</t>
  </si>
  <si>
    <t>Школьная мебель</t>
  </si>
  <si>
    <t>система для затемнения окон (жалюзи)</t>
  </si>
  <si>
    <t>Поставка оборудования для электронного магазина</t>
  </si>
  <si>
    <t>Потавка школьных досок</t>
  </si>
  <si>
    <t>Поставка мебели для кабинета директора</t>
  </si>
  <si>
    <t>Поставка спортивного оборудования</t>
  </si>
  <si>
    <t>Поставка линии раздачи для школьной столовой</t>
  </si>
  <si>
    <t>Поставка школьной мебели</t>
  </si>
  <si>
    <t>Система для затемнения окон (жалюзи)</t>
  </si>
  <si>
    <t>Поставка проекторов потолочных</t>
  </si>
  <si>
    <t>Поставка аппаратуры для актового зала</t>
  </si>
  <si>
    <t>Поставка шкафов и стелажей</t>
  </si>
  <si>
    <t>Поставка экрана</t>
  </si>
  <si>
    <t>Поставка технических средств обучения</t>
  </si>
  <si>
    <t>МБОУ "Средняя школа с.Никольское-на-Черемшане"</t>
  </si>
  <si>
    <t>МБОУ СШ №2 р.п. Мулловка</t>
  </si>
  <si>
    <t xml:space="preserve">Проектро с экраном </t>
  </si>
  <si>
    <t>Коляска инвалидная</t>
  </si>
  <si>
    <t xml:space="preserve"> СВОДНЫЕ СВЕДЕНИЯ        </t>
  </si>
  <si>
    <t xml:space="preserve">                       Приложение № 1                                            к распоряжению Агентства государственных закупок 
Ульяновской области
22 декабря 2021 г. № 51-р</t>
  </si>
  <si>
    <t xml:space="preserve">Постановление администрации от 30.08.2022 №1534 "Об утверждении Порядка работы комиссии по осуществлению закупок 
для обеспечения муниципальных нужд муниципального образования
«Мелекесский район» Ульяновской области"
</t>
  </si>
  <si>
    <t xml:space="preserve">Форма 2                                          </t>
  </si>
  <si>
    <t>по состоянию на " 01" января 2023 г.</t>
  </si>
  <si>
    <t>По состоянию на 01.01.2023 года</t>
  </si>
  <si>
    <r>
      <t>СВОДНЫЕ</t>
    </r>
    <r>
      <rPr>
        <b/>
        <sz val="14"/>
        <color indexed="8"/>
        <rFont val="PT Astra Serif"/>
        <family val="1"/>
      </rPr>
      <t xml:space="preserve"> СВЕДЕНИЯ*
 об объёме закупок российских товаров, в том числе товаров, поставляемых 
при выполнении закупаемых работ, оказании закупаемых услуг, осуществлённых в целях
достижения минимальной обязательной доли закупок
согласно статье 30</t>
    </r>
    <r>
      <rPr>
        <b/>
        <vertAlign val="superscript"/>
        <sz val="14"/>
        <color indexed="8"/>
        <rFont val="PT Astra Serif"/>
        <family val="1"/>
      </rPr>
      <t>1</t>
    </r>
    <r>
      <rPr>
        <b/>
        <sz val="14"/>
        <color indexed="8"/>
        <rFont val="PT Astra Serif"/>
        <family val="1"/>
      </rPr>
      <t xml:space="preserve"> Федерального закона № 44-ФЗ от 05.04.2013
за 4 квартал 2022 года </t>
    </r>
  </si>
  <si>
    <r>
      <t xml:space="preserve">                            о проведённых  МО "Мелекесский район"  закупках малого объёма 
</t>
    </r>
    <r>
      <rPr>
        <b/>
        <sz val="14"/>
        <color indexed="8"/>
        <rFont val="PT Astra Serif"/>
        <family val="1"/>
      </rPr>
      <t xml:space="preserve">
с использованием электронных торговых систем 
на 01 января 2023 года</t>
    </r>
  </si>
  <si>
    <t>Поставка электросушилки для рук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</si>
</sst>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_ ;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_ ;[Red]\-0.00\ "/>
    <numFmt numFmtId="180" formatCode="0_ ;[Red]\-0\ "/>
    <numFmt numFmtId="181" formatCode="[$-419]mmmm;@"/>
    <numFmt numFmtId="182" formatCode="[$-FC19]d\ mmmm\ yyyy\ &quot;г.&quot;"/>
    <numFmt numFmtId="183" formatCode="#,##0.0"/>
    <numFmt numFmtId="184" formatCode="0.000"/>
    <numFmt numFmtId="185" formatCode="0.0000"/>
    <numFmt numFmtId="186" formatCode="#,##0.000"/>
    <numFmt numFmtId="187" formatCode="#,##0.00000"/>
    <numFmt numFmtId="188" formatCode="0.00000"/>
    <numFmt numFmtId="189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4"/>
      <color indexed="10"/>
      <name val="PT Astra Serif"/>
      <family val="1"/>
    </font>
    <font>
      <b/>
      <sz val="14"/>
      <name val="PT Astra Serif"/>
      <family val="1"/>
    </font>
    <font>
      <b/>
      <u val="single"/>
      <sz val="14"/>
      <name val="PT Astra Serif"/>
      <family val="1"/>
    </font>
    <font>
      <b/>
      <sz val="14"/>
      <color indexed="8"/>
      <name val="PT Astra Serif"/>
      <family val="1"/>
    </font>
    <font>
      <b/>
      <sz val="11"/>
      <name val="PT Astra Serif"/>
      <family val="1"/>
    </font>
    <font>
      <i/>
      <sz val="12"/>
      <color indexed="8"/>
      <name val="PT Astra Serif"/>
      <family val="1"/>
    </font>
    <font>
      <b/>
      <vertAlign val="superscript"/>
      <sz val="14"/>
      <color indexed="8"/>
      <name val="PT Astra Serif"/>
      <family val="1"/>
    </font>
    <font>
      <b/>
      <sz val="9"/>
      <name val="Tahoma"/>
      <family val="2"/>
    </font>
    <font>
      <sz val="12"/>
      <name val="PT Astra Serif"/>
      <family val="1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.5"/>
      <color indexed="8"/>
      <name val="PT Astra Serif"/>
      <family val="1"/>
    </font>
    <font>
      <sz val="8"/>
      <name val="PT Astra Serif"/>
      <family val="1"/>
    </font>
    <font>
      <b/>
      <sz val="10"/>
      <color indexed="8"/>
      <name val="PT Astra Serif"/>
      <family val="1"/>
    </font>
    <font>
      <b/>
      <sz val="10"/>
      <name val="PT Astra Serif"/>
      <family val="1"/>
    </font>
    <font>
      <b/>
      <sz val="12"/>
      <color indexed="10"/>
      <name val="PT Astra Serif"/>
      <family val="1"/>
    </font>
    <font>
      <sz val="8"/>
      <color indexed="10"/>
      <name val="PT Astra Serif"/>
      <family val="1"/>
    </font>
    <font>
      <sz val="10"/>
      <color indexed="8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i/>
      <sz val="10"/>
      <name val="PT Astra Serif"/>
      <family val="1"/>
    </font>
    <font>
      <sz val="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b/>
      <sz val="1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b/>
      <sz val="12"/>
      <color theme="1"/>
      <name val="Times New Roman"/>
      <family val="1"/>
    </font>
    <font>
      <sz val="10"/>
      <color theme="1"/>
      <name val="PT Astra Serif"/>
      <family val="1"/>
    </font>
    <font>
      <i/>
      <sz val="12"/>
      <color theme="1"/>
      <name val="PT Astra Serif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5" fillId="0" borderId="0" xfId="0" applyFont="1" applyAlignment="1">
      <alignment/>
    </xf>
    <xf numFmtId="1" fontId="66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justify"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7" fillId="0" borderId="0" xfId="0" applyFont="1" applyBorder="1" applyAlignment="1">
      <alignment/>
    </xf>
    <xf numFmtId="0" fontId="12" fillId="0" borderId="0" xfId="68" applyFont="1" applyBorder="1">
      <alignment/>
      <protection/>
    </xf>
    <xf numFmtId="0" fontId="17" fillId="0" borderId="11" xfId="0" applyFont="1" applyBorder="1" applyAlignment="1">
      <alignment horizontal="center" vertical="top" wrapText="1"/>
    </xf>
    <xf numFmtId="174" fontId="19" fillId="0" borderId="0" xfId="68" applyNumberFormat="1" applyFont="1" applyBorder="1">
      <alignment/>
      <protection/>
    </xf>
    <xf numFmtId="174" fontId="20" fillId="0" borderId="0" xfId="68" applyNumberFormat="1" applyFont="1" applyBorder="1">
      <alignment/>
      <protection/>
    </xf>
    <xf numFmtId="0" fontId="67" fillId="0" borderId="0" xfId="0" applyFont="1" applyAlignment="1">
      <alignment horizontal="left"/>
    </xf>
    <xf numFmtId="0" fontId="12" fillId="0" borderId="0" xfId="68" applyFont="1" applyProtection="1">
      <alignment/>
      <protection locked="0"/>
    </xf>
    <xf numFmtId="1" fontId="12" fillId="0" borderId="0" xfId="68" applyNumberFormat="1" applyFont="1" applyAlignment="1" applyProtection="1">
      <alignment wrapText="1"/>
      <protection locked="0"/>
    </xf>
    <xf numFmtId="1" fontId="12" fillId="0" borderId="0" xfId="68" applyNumberFormat="1" applyFont="1" applyProtection="1">
      <alignment/>
      <protection locked="0"/>
    </xf>
    <xf numFmtId="1" fontId="23" fillId="0" borderId="0" xfId="68" applyNumberFormat="1" applyFont="1" applyBorder="1" applyAlignment="1" applyProtection="1">
      <alignment horizontal="right"/>
      <protection locked="0"/>
    </xf>
    <xf numFmtId="174" fontId="12" fillId="0" borderId="0" xfId="68" applyNumberFormat="1" applyFont="1" applyProtection="1">
      <alignment/>
      <protection locked="0"/>
    </xf>
    <xf numFmtId="1" fontId="22" fillId="0" borderId="10" xfId="68" applyNumberFormat="1" applyFont="1" applyFill="1" applyBorder="1" applyAlignment="1" applyProtection="1">
      <alignment horizontal="center"/>
      <protection hidden="1"/>
    </xf>
    <xf numFmtId="4" fontId="18" fillId="0" borderId="10" xfId="68" applyNumberFormat="1" applyFont="1" applyFill="1" applyBorder="1" applyAlignment="1" applyProtection="1">
      <alignment horizontal="center" vertical="center"/>
      <protection locked="0"/>
    </xf>
    <xf numFmtId="1" fontId="18" fillId="0" borderId="10" xfId="68" applyNumberFormat="1" applyFont="1" applyBorder="1" applyAlignment="1" applyProtection="1">
      <alignment horizontal="center" vertical="center"/>
      <protection hidden="1"/>
    </xf>
    <xf numFmtId="3" fontId="18" fillId="0" borderId="10" xfId="68" applyNumberFormat="1" applyFont="1" applyFill="1" applyBorder="1" applyAlignment="1" applyProtection="1">
      <alignment horizontal="center" vertical="center"/>
      <protection hidden="1"/>
    </xf>
    <xf numFmtId="4" fontId="18" fillId="0" borderId="10" xfId="68" applyNumberFormat="1" applyFont="1" applyFill="1" applyBorder="1" applyAlignment="1" applyProtection="1">
      <alignment horizontal="center" vertical="center"/>
      <protection hidden="1"/>
    </xf>
    <xf numFmtId="1" fontId="18" fillId="0" borderId="10" xfId="68" applyNumberFormat="1" applyFont="1" applyFill="1" applyBorder="1" applyAlignment="1" applyProtection="1">
      <alignment horizontal="center" vertical="center"/>
      <protection hidden="1"/>
    </xf>
    <xf numFmtId="1" fontId="22" fillId="0" borderId="12" xfId="68" applyNumberFormat="1" applyFont="1" applyBorder="1" applyAlignment="1" applyProtection="1">
      <alignment horizontal="center" vertical="center"/>
      <protection hidden="1"/>
    </xf>
    <xf numFmtId="1" fontId="22" fillId="0" borderId="13" xfId="68" applyNumberFormat="1" applyFont="1" applyBorder="1" applyAlignment="1" applyProtection="1">
      <alignment horizontal="center" vertical="center"/>
      <protection hidden="1"/>
    </xf>
    <xf numFmtId="4" fontId="22" fillId="0" borderId="10" xfId="68" applyNumberFormat="1" applyFont="1" applyFill="1" applyBorder="1" applyAlignment="1" applyProtection="1">
      <alignment horizontal="center" vertical="center"/>
      <protection locked="0"/>
    </xf>
    <xf numFmtId="1" fontId="22" fillId="32" borderId="10" xfId="68" applyNumberFormat="1" applyFont="1" applyFill="1" applyBorder="1" applyAlignment="1" applyProtection="1">
      <alignment horizontal="center" vertical="center"/>
      <protection locked="0"/>
    </xf>
    <xf numFmtId="1" fontId="22" fillId="32" borderId="14" xfId="68" applyNumberFormat="1" applyFont="1" applyFill="1" applyBorder="1" applyAlignment="1" applyProtection="1">
      <alignment horizontal="center" vertical="center"/>
      <protection locked="0"/>
    </xf>
    <xf numFmtId="1" fontId="22" fillId="0" borderId="10" xfId="68" applyNumberFormat="1" applyFont="1" applyBorder="1" applyAlignment="1" applyProtection="1">
      <alignment horizontal="center" vertical="center"/>
      <protection hidden="1"/>
    </xf>
    <xf numFmtId="1" fontId="22" fillId="0" borderId="14" xfId="68" applyNumberFormat="1" applyFont="1" applyBorder="1" applyAlignment="1" applyProtection="1">
      <alignment horizontal="center" vertical="center"/>
      <protection hidden="1"/>
    </xf>
    <xf numFmtId="3" fontId="22" fillId="0" borderId="10" xfId="68" applyNumberFormat="1" applyFont="1" applyFill="1" applyBorder="1" applyAlignment="1" applyProtection="1">
      <alignment horizontal="center" vertical="center"/>
      <protection locked="0"/>
    </xf>
    <xf numFmtId="1" fontId="12" fillId="0" borderId="10" xfId="68" applyNumberFormat="1" applyFont="1" applyBorder="1" applyProtection="1">
      <alignment/>
      <protection locked="0"/>
    </xf>
    <xf numFmtId="2" fontId="22" fillId="32" borderId="10" xfId="68" applyNumberFormat="1" applyFont="1" applyFill="1" applyBorder="1" applyAlignment="1" applyProtection="1">
      <alignment horizontal="center" vertical="center"/>
      <protection locked="0"/>
    </xf>
    <xf numFmtId="173" fontId="22" fillId="32" borderId="14" xfId="68" applyNumberFormat="1" applyFont="1" applyFill="1" applyBorder="1" applyAlignment="1" applyProtection="1">
      <alignment horizontal="center" vertical="center"/>
      <protection locked="0"/>
    </xf>
    <xf numFmtId="4" fontId="18" fillId="0" borderId="14" xfId="68" applyNumberFormat="1" applyFont="1" applyFill="1" applyBorder="1" applyAlignment="1" applyProtection="1">
      <alignment horizontal="center" vertical="center"/>
      <protection hidden="1"/>
    </xf>
    <xf numFmtId="184" fontId="22" fillId="32" borderId="14" xfId="68" applyNumberFormat="1" applyFont="1" applyFill="1" applyBorder="1" applyAlignment="1" applyProtection="1">
      <alignment horizontal="center" vertical="center"/>
      <protection locked="0"/>
    </xf>
    <xf numFmtId="4" fontId="22" fillId="0" borderId="15" xfId="68" applyNumberFormat="1" applyFont="1" applyFill="1" applyBorder="1" applyAlignment="1" applyProtection="1">
      <alignment horizontal="center" vertical="center"/>
      <protection locked="0"/>
    </xf>
    <xf numFmtId="1" fontId="12" fillId="0" borderId="0" xfId="68" applyNumberFormat="1" applyFont="1" applyProtection="1">
      <alignment/>
      <protection hidden="1"/>
    </xf>
    <xf numFmtId="1" fontId="12" fillId="0" borderId="0" xfId="68" applyNumberFormat="1" applyFont="1" applyFill="1" applyProtection="1">
      <alignment/>
      <protection hidden="1"/>
    </xf>
    <xf numFmtId="4" fontId="22" fillId="0" borderId="13" xfId="68" applyNumberFormat="1" applyFont="1" applyFill="1" applyBorder="1" applyAlignment="1" applyProtection="1">
      <alignment horizontal="center" vertical="center"/>
      <protection hidden="1"/>
    </xf>
    <xf numFmtId="4" fontId="22" fillId="0" borderId="14" xfId="68" applyNumberFormat="1" applyFont="1" applyFill="1" applyBorder="1" applyAlignment="1" applyProtection="1">
      <alignment horizontal="center" vertical="center"/>
      <protection hidden="1"/>
    </xf>
    <xf numFmtId="4" fontId="22" fillId="0" borderId="14" xfId="68" applyNumberFormat="1" applyFont="1" applyFill="1" applyBorder="1" applyAlignment="1" applyProtection="1">
      <alignment horizontal="center" vertical="center"/>
      <protection locked="0"/>
    </xf>
    <xf numFmtId="174" fontId="20" fillId="0" borderId="0" xfId="68" applyNumberFormat="1" applyFont="1" applyBorder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locked="0"/>
    </xf>
    <xf numFmtId="4" fontId="22" fillId="0" borderId="16" xfId="68" applyNumberFormat="1" applyFont="1" applyFill="1" applyBorder="1" applyAlignment="1" applyProtection="1">
      <alignment horizontal="center" vertical="center"/>
      <protection locked="0"/>
    </xf>
    <xf numFmtId="0" fontId="22" fillId="0" borderId="0" xfId="68" applyFont="1" applyProtection="1">
      <alignment/>
      <protection locked="0"/>
    </xf>
    <xf numFmtId="1" fontId="22" fillId="0" borderId="0" xfId="68" applyNumberFormat="1" applyFont="1" applyAlignment="1" applyProtection="1">
      <alignment wrapText="1"/>
      <protection locked="0"/>
    </xf>
    <xf numFmtId="1" fontId="22" fillId="0" borderId="0" xfId="68" applyNumberFormat="1" applyFont="1" applyProtection="1">
      <alignment/>
      <protection locked="0"/>
    </xf>
    <xf numFmtId="1" fontId="22" fillId="0" borderId="0" xfId="68" applyNumberFormat="1" applyFont="1" applyBorder="1" applyProtection="1">
      <alignment/>
      <protection locked="0"/>
    </xf>
    <xf numFmtId="1" fontId="12" fillId="0" borderId="0" xfId="68" applyNumberFormat="1" applyFont="1" applyBorder="1" applyProtection="1">
      <alignment/>
      <protection locked="0"/>
    </xf>
    <xf numFmtId="0" fontId="66" fillId="0" borderId="0" xfId="0" applyFont="1" applyAlignment="1" applyProtection="1">
      <alignment/>
      <protection hidden="1"/>
    </xf>
    <xf numFmtId="0" fontId="66" fillId="0" borderId="17" xfId="0" applyFont="1" applyBorder="1" applyAlignment="1" applyProtection="1">
      <alignment horizontal="right"/>
      <protection hidden="1"/>
    </xf>
    <xf numFmtId="0" fontId="66" fillId="0" borderId="18" xfId="0" applyFont="1" applyBorder="1" applyAlignment="1" applyProtection="1">
      <alignment horizontal="left"/>
      <protection hidden="1"/>
    </xf>
    <xf numFmtId="0" fontId="66" fillId="0" borderId="10" xfId="0" applyFont="1" applyBorder="1" applyAlignment="1" applyProtection="1">
      <alignment horizontal="center" vertical="center"/>
      <protection hidden="1"/>
    </xf>
    <xf numFmtId="0" fontId="66" fillId="0" borderId="10" xfId="0" applyFont="1" applyBorder="1" applyAlignment="1" applyProtection="1">
      <alignment horizontal="center" vertical="center" wrapText="1"/>
      <protection hidden="1"/>
    </xf>
    <xf numFmtId="0" fontId="66" fillId="0" borderId="10" xfId="0" applyFont="1" applyBorder="1" applyAlignment="1" applyProtection="1">
      <alignment horizontal="center" vertical="top"/>
      <protection hidden="1"/>
    </xf>
    <xf numFmtId="0" fontId="68" fillId="0" borderId="10" xfId="0" applyFont="1" applyBorder="1" applyAlignment="1" applyProtection="1">
      <alignment horizontal="left" vertical="top" wrapText="1"/>
      <protection hidden="1"/>
    </xf>
    <xf numFmtId="3" fontId="66" fillId="0" borderId="10" xfId="0" applyNumberFormat="1" applyFont="1" applyBorder="1" applyAlignment="1" applyProtection="1">
      <alignment/>
      <protection locked="0"/>
    </xf>
    <xf numFmtId="3" fontId="66" fillId="0" borderId="19" xfId="0" applyNumberFormat="1" applyFont="1" applyBorder="1" applyAlignment="1" applyProtection="1">
      <alignment/>
      <protection locked="0"/>
    </xf>
    <xf numFmtId="3" fontId="66" fillId="0" borderId="10" xfId="0" applyNumberFormat="1" applyFont="1" applyBorder="1" applyAlignment="1" applyProtection="1">
      <alignment/>
      <protection locked="0"/>
    </xf>
    <xf numFmtId="0" fontId="66" fillId="0" borderId="10" xfId="0" applyFont="1" applyBorder="1" applyAlignment="1" applyProtection="1">
      <alignment horizontal="center"/>
      <protection hidden="1"/>
    </xf>
    <xf numFmtId="3" fontId="66" fillId="0" borderId="10" xfId="0" applyNumberFormat="1" applyFont="1" applyBorder="1" applyAlignment="1" applyProtection="1">
      <alignment horizontal="center" vertical="center"/>
      <protection hidden="1"/>
    </xf>
    <xf numFmtId="0" fontId="66" fillId="0" borderId="0" xfId="0" applyFont="1" applyAlignment="1">
      <alignment/>
    </xf>
    <xf numFmtId="1" fontId="67" fillId="0" borderId="0" xfId="0" applyNumberFormat="1" applyFont="1" applyAlignment="1">
      <alignment/>
    </xf>
    <xf numFmtId="2" fontId="22" fillId="32" borderId="14" xfId="68" applyNumberFormat="1" applyFont="1" applyFill="1" applyBorder="1" applyAlignment="1" applyProtection="1">
      <alignment horizontal="center" vertical="center"/>
      <protection locked="0"/>
    </xf>
    <xf numFmtId="3" fontId="22" fillId="0" borderId="12" xfId="68" applyNumberFormat="1" applyFont="1" applyFill="1" applyBorder="1" applyAlignment="1" applyProtection="1">
      <alignment horizontal="center" vertical="center"/>
      <protection hidden="1"/>
    </xf>
    <xf numFmtId="3" fontId="22" fillId="0" borderId="10" xfId="68" applyNumberFormat="1" applyFont="1" applyFill="1" applyBorder="1" applyAlignment="1" applyProtection="1">
      <alignment horizontal="center" vertical="center"/>
      <protection hidden="1"/>
    </xf>
    <xf numFmtId="1" fontId="66" fillId="0" borderId="10" xfId="0" applyNumberFormat="1" applyFont="1" applyBorder="1" applyAlignment="1">
      <alignment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171" fontId="69" fillId="0" borderId="10" xfId="76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73" fontId="22" fillId="32" borderId="10" xfId="68" applyNumberFormat="1" applyFont="1" applyFill="1" applyBorder="1" applyAlignment="1" applyProtection="1">
      <alignment horizontal="center" vertical="center"/>
      <protection locked="0"/>
    </xf>
    <xf numFmtId="3" fontId="22" fillId="32" borderId="10" xfId="68" applyNumberFormat="1" applyFont="1" applyFill="1" applyBorder="1" applyAlignment="1" applyProtection="1">
      <alignment horizontal="center" vertical="center"/>
      <protection locked="0"/>
    </xf>
    <xf numFmtId="4" fontId="22" fillId="0" borderId="20" xfId="68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top"/>
    </xf>
    <xf numFmtId="49" fontId="21" fillId="0" borderId="21" xfId="0" applyNumberFormat="1" applyFont="1" applyBorder="1" applyAlignment="1">
      <alignment horizontal="center" vertical="top"/>
    </xf>
    <xf numFmtId="1" fontId="18" fillId="0" borderId="22" xfId="68" applyNumberFormat="1" applyFont="1" applyBorder="1" applyAlignment="1">
      <alignment horizontal="center" vertical="top" wrapText="1"/>
      <protection/>
    </xf>
    <xf numFmtId="0" fontId="22" fillId="33" borderId="11" xfId="68" applyNumberFormat="1" applyFont="1" applyFill="1" applyBorder="1" applyAlignment="1">
      <alignment horizontal="justify" vertical="top" wrapText="1"/>
      <protection/>
    </xf>
    <xf numFmtId="0" fontId="22" fillId="33" borderId="23" xfId="68" applyNumberFormat="1" applyFont="1" applyFill="1" applyBorder="1" applyAlignment="1">
      <alignment horizontal="justify" vertical="top" wrapText="1"/>
      <protection/>
    </xf>
    <xf numFmtId="1" fontId="22" fillId="33" borderId="23" xfId="68" applyNumberFormat="1" applyFont="1" applyFill="1" applyBorder="1" applyAlignment="1">
      <alignment horizontal="justify" vertical="top" wrapText="1"/>
      <protection/>
    </xf>
    <xf numFmtId="1" fontId="12" fillId="33" borderId="0" xfId="68" applyNumberFormat="1" applyFont="1" applyFill="1" applyProtection="1">
      <alignment/>
      <protection locked="0"/>
    </xf>
    <xf numFmtId="1" fontId="66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left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1" fontId="65" fillId="0" borderId="0" xfId="0" applyNumberFormat="1" applyFont="1" applyAlignment="1">
      <alignment/>
    </xf>
    <xf numFmtId="3" fontId="22" fillId="0" borderId="20" xfId="68" applyNumberFormat="1" applyFont="1" applyFill="1" applyBorder="1" applyAlignment="1" applyProtection="1">
      <alignment horizontal="center" vertical="center"/>
      <protection locked="0"/>
    </xf>
    <xf numFmtId="1" fontId="12" fillId="33" borderId="0" xfId="68" applyNumberFormat="1" applyFont="1" applyFill="1" applyProtection="1">
      <alignment/>
      <protection hidden="1"/>
    </xf>
    <xf numFmtId="174" fontId="20" fillId="33" borderId="0" xfId="68" applyNumberFormat="1" applyFont="1" applyFill="1" applyBorder="1" applyProtection="1">
      <alignment/>
      <protection hidden="1"/>
    </xf>
    <xf numFmtId="0" fontId="66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vertical="top"/>
    </xf>
    <xf numFmtId="0" fontId="67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center"/>
    </xf>
    <xf numFmtId="2" fontId="23" fillId="0" borderId="10" xfId="42" applyNumberFormat="1" applyFont="1" applyBorder="1" applyAlignment="1" applyProtection="1">
      <alignment/>
      <protection/>
    </xf>
    <xf numFmtId="2" fontId="67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  <xf numFmtId="0" fontId="23" fillId="0" borderId="10" xfId="42" applyFont="1" applyBorder="1" applyAlignment="1" applyProtection="1">
      <alignment/>
      <protection/>
    </xf>
    <xf numFmtId="0" fontId="6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83" fontId="22" fillId="32" borderId="10" xfId="68" applyNumberFormat="1" applyFont="1" applyFill="1" applyBorder="1" applyAlignment="1" applyProtection="1">
      <alignment horizontal="center" vertical="center"/>
      <protection locked="0"/>
    </xf>
    <xf numFmtId="183" fontId="22" fillId="0" borderId="10" xfId="68" applyNumberFormat="1" applyFont="1" applyFill="1" applyBorder="1" applyAlignment="1" applyProtection="1">
      <alignment horizontal="center" vertical="center"/>
      <protection locked="0"/>
    </xf>
    <xf numFmtId="0" fontId="22" fillId="34" borderId="10" xfId="68" applyNumberFormat="1" applyFont="1" applyFill="1" applyBorder="1" applyAlignment="1">
      <alignment horizontal="justify" vertical="top" wrapText="1"/>
      <protection/>
    </xf>
    <xf numFmtId="0" fontId="22" fillId="34" borderId="14" xfId="68" applyNumberFormat="1" applyFont="1" applyFill="1" applyBorder="1" applyAlignment="1">
      <alignment horizontal="justify" vertical="top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4" xfId="0" applyFont="1" applyBorder="1" applyAlignment="1">
      <alignment horizontal="center"/>
    </xf>
    <xf numFmtId="0" fontId="16" fillId="0" borderId="0" xfId="68" applyNumberFormat="1" applyFont="1" applyFill="1" applyBorder="1" applyAlignment="1">
      <alignment horizontal="center" vertical="top" wrapText="1"/>
      <protection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16" fillId="0" borderId="0" xfId="68" applyFont="1" applyFill="1" applyBorder="1" applyAlignment="1">
      <alignment horizontal="center"/>
      <protection/>
    </xf>
    <xf numFmtId="1" fontId="22" fillId="33" borderId="12" xfId="68" applyNumberFormat="1" applyFont="1" applyFill="1" applyBorder="1" applyAlignment="1">
      <alignment horizontal="justify" vertical="top" wrapText="1"/>
      <protection/>
    </xf>
    <xf numFmtId="1" fontId="22" fillId="33" borderId="13" xfId="68" applyNumberFormat="1" applyFont="1" applyFill="1" applyBorder="1" applyAlignment="1">
      <alignment horizontal="justify" vertical="top" wrapText="1"/>
      <protection/>
    </xf>
    <xf numFmtId="49" fontId="22" fillId="34" borderId="10" xfId="68" applyNumberFormat="1" applyFont="1" applyFill="1" applyBorder="1" applyAlignment="1">
      <alignment horizontal="justify" vertical="top" wrapText="1"/>
      <protection/>
    </xf>
    <xf numFmtId="49" fontId="22" fillId="34" borderId="14" xfId="68" applyNumberFormat="1" applyFont="1" applyFill="1" applyBorder="1" applyAlignment="1">
      <alignment horizontal="justify" vertical="top" wrapText="1"/>
      <protection/>
    </xf>
    <xf numFmtId="1" fontId="22" fillId="34" borderId="10" xfId="68" applyNumberFormat="1" applyFont="1" applyFill="1" applyBorder="1" applyAlignment="1">
      <alignment horizontal="justify" vertical="top" wrapText="1"/>
      <protection/>
    </xf>
    <xf numFmtId="1" fontId="22" fillId="34" borderId="14" xfId="68" applyNumberFormat="1" applyFont="1" applyFill="1" applyBorder="1" applyAlignment="1">
      <alignment horizontal="justify" vertical="top" wrapText="1"/>
      <protection/>
    </xf>
    <xf numFmtId="1" fontId="18" fillId="33" borderId="25" xfId="68" applyNumberFormat="1" applyFont="1" applyFill="1" applyBorder="1" applyAlignment="1">
      <alignment horizontal="center" vertical="top" wrapText="1"/>
      <protection/>
    </xf>
    <xf numFmtId="1" fontId="18" fillId="33" borderId="26" xfId="68" applyNumberFormat="1" applyFont="1" applyFill="1" applyBorder="1" applyAlignment="1">
      <alignment horizontal="center" vertical="top" wrapText="1"/>
      <protection/>
    </xf>
    <xf numFmtId="1" fontId="18" fillId="33" borderId="27" xfId="68" applyNumberFormat="1" applyFont="1" applyFill="1" applyBorder="1" applyAlignment="1">
      <alignment horizontal="center" vertical="top" wrapText="1"/>
      <protection/>
    </xf>
    <xf numFmtId="1" fontId="18" fillId="0" borderId="22" xfId="68" applyNumberFormat="1" applyFont="1" applyBorder="1" applyAlignment="1">
      <alignment horizontal="center" vertical="top" wrapText="1"/>
      <protection/>
    </xf>
    <xf numFmtId="1" fontId="18" fillId="0" borderId="28" xfId="68" applyNumberFormat="1" applyFont="1" applyBorder="1" applyAlignment="1">
      <alignment horizontal="center" vertical="top" wrapText="1"/>
      <protection/>
    </xf>
    <xf numFmtId="0" fontId="22" fillId="34" borderId="12" xfId="68" applyNumberFormat="1" applyFont="1" applyFill="1" applyBorder="1" applyAlignment="1">
      <alignment horizontal="justify" vertical="top" wrapText="1"/>
      <protection/>
    </xf>
    <xf numFmtId="0" fontId="22" fillId="34" borderId="13" xfId="68" applyNumberFormat="1" applyFont="1" applyFill="1" applyBorder="1" applyAlignment="1">
      <alignment horizontal="justify" vertical="top" wrapText="1"/>
      <protection/>
    </xf>
    <xf numFmtId="1" fontId="22" fillId="33" borderId="10" xfId="68" applyNumberFormat="1" applyFont="1" applyFill="1" applyBorder="1" applyAlignment="1">
      <alignment horizontal="justify" vertical="top" wrapText="1"/>
      <protection/>
    </xf>
    <xf numFmtId="1" fontId="22" fillId="33" borderId="14" xfId="68" applyNumberFormat="1" applyFont="1" applyFill="1" applyBorder="1" applyAlignment="1">
      <alignment horizontal="justify" vertical="top" wrapText="1"/>
      <protection/>
    </xf>
    <xf numFmtId="1" fontId="22" fillId="33" borderId="11" xfId="68" applyNumberFormat="1" applyFont="1" applyFill="1" applyBorder="1" applyAlignment="1">
      <alignment horizontal="center" vertical="top" wrapText="1"/>
      <protection/>
    </xf>
    <xf numFmtId="1" fontId="22" fillId="33" borderId="23" xfId="68" applyNumberFormat="1" applyFont="1" applyFill="1" applyBorder="1" applyAlignment="1">
      <alignment horizontal="center" vertical="top" wrapText="1"/>
      <protection/>
    </xf>
    <xf numFmtId="1" fontId="22" fillId="33" borderId="25" xfId="68" applyNumberFormat="1" applyFont="1" applyFill="1" applyBorder="1" applyAlignment="1">
      <alignment horizontal="center" vertical="top" wrapText="1"/>
      <protection/>
    </xf>
    <xf numFmtId="1" fontId="22" fillId="33" borderId="29" xfId="68" applyNumberFormat="1" applyFont="1" applyFill="1" applyBorder="1" applyAlignment="1">
      <alignment horizontal="center" vertical="top" wrapText="1"/>
      <protection/>
    </xf>
    <xf numFmtId="0" fontId="21" fillId="0" borderId="21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21" fillId="0" borderId="31" xfId="0" applyFont="1" applyBorder="1" applyAlignment="1">
      <alignment horizontal="center" vertical="top"/>
    </xf>
    <xf numFmtId="1" fontId="22" fillId="33" borderId="10" xfId="68" applyNumberFormat="1" applyFont="1" applyFill="1" applyBorder="1" applyAlignment="1">
      <alignment vertical="top" wrapText="1"/>
      <protection/>
    </xf>
    <xf numFmtId="1" fontId="22" fillId="33" borderId="14" xfId="68" applyNumberFormat="1" applyFont="1" applyFill="1" applyBorder="1" applyAlignment="1">
      <alignment vertical="top" wrapText="1"/>
      <protection/>
    </xf>
    <xf numFmtId="1" fontId="22" fillId="33" borderId="15" xfId="68" applyNumberFormat="1" applyFont="1" applyFill="1" applyBorder="1" applyAlignment="1">
      <alignment vertical="top" wrapText="1"/>
      <protection/>
    </xf>
    <xf numFmtId="1" fontId="22" fillId="33" borderId="16" xfId="68" applyNumberFormat="1" applyFont="1" applyFill="1" applyBorder="1" applyAlignment="1">
      <alignment vertical="top" wrapText="1"/>
      <protection/>
    </xf>
    <xf numFmtId="49" fontId="18" fillId="0" borderId="10" xfId="68" applyNumberFormat="1" applyFont="1" applyFill="1" applyBorder="1" applyAlignment="1" applyProtection="1">
      <alignment horizontal="center"/>
      <protection locked="0"/>
    </xf>
    <xf numFmtId="14" fontId="18" fillId="0" borderId="10" xfId="68" applyNumberFormat="1" applyFont="1" applyBorder="1" applyAlignment="1" applyProtection="1">
      <alignment horizontal="center"/>
      <protection locked="0"/>
    </xf>
    <xf numFmtId="1" fontId="18" fillId="0" borderId="10" xfId="68" applyNumberFormat="1" applyFont="1" applyFill="1" applyBorder="1" applyAlignment="1" applyProtection="1">
      <alignment horizontal="left" wrapText="1"/>
      <protection hidden="1"/>
    </xf>
    <xf numFmtId="1" fontId="18" fillId="0" borderId="19" xfId="68" applyNumberFormat="1" applyFont="1" applyFill="1" applyBorder="1" applyAlignment="1" applyProtection="1">
      <alignment wrapText="1"/>
      <protection hidden="1"/>
    </xf>
    <xf numFmtId="1" fontId="18" fillId="0" borderId="32" xfId="68" applyNumberFormat="1" applyFont="1" applyFill="1" applyBorder="1" applyAlignment="1" applyProtection="1">
      <alignment wrapText="1"/>
      <protection hidden="1"/>
    </xf>
    <xf numFmtId="1" fontId="18" fillId="0" borderId="33" xfId="68" applyNumberFormat="1" applyFont="1" applyFill="1" applyBorder="1" applyAlignment="1" applyProtection="1">
      <alignment wrapText="1"/>
      <protection hidden="1"/>
    </xf>
    <xf numFmtId="49" fontId="22" fillId="0" borderId="10" xfId="68" applyNumberFormat="1" applyFont="1" applyFill="1" applyBorder="1" applyAlignment="1" applyProtection="1">
      <alignment horizontal="center" vertical="center"/>
      <protection hidden="1"/>
    </xf>
    <xf numFmtId="1" fontId="22" fillId="0" borderId="10" xfId="68" applyNumberFormat="1" applyFont="1" applyFill="1" applyBorder="1" applyAlignment="1" applyProtection="1">
      <alignment horizontal="left" vertical="center" wrapText="1"/>
      <protection hidden="1"/>
    </xf>
    <xf numFmtId="1" fontId="17" fillId="0" borderId="15" xfId="68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68" applyNumberFormat="1" applyFont="1" applyFill="1" applyBorder="1" applyAlignment="1" applyProtection="1">
      <alignment horizontal="left" wrapText="1" indent="2"/>
      <protection hidden="1"/>
    </xf>
    <xf numFmtId="1" fontId="21" fillId="0" borderId="10" xfId="68" applyNumberFormat="1" applyFont="1" applyFill="1" applyBorder="1" applyAlignment="1" applyProtection="1">
      <alignment horizontal="center" wrapText="1"/>
      <protection hidden="1"/>
    </xf>
    <xf numFmtId="1" fontId="21" fillId="0" borderId="19" xfId="68" applyNumberFormat="1" applyFont="1" applyFill="1" applyBorder="1" applyAlignment="1" applyProtection="1">
      <alignment horizontal="center" wrapText="1"/>
      <protection hidden="1"/>
    </xf>
    <xf numFmtId="1" fontId="18" fillId="0" borderId="23" xfId="68" applyNumberFormat="1" applyFont="1" applyFill="1" applyBorder="1" applyAlignment="1" applyProtection="1">
      <alignment horizontal="center" vertical="center" wrapText="1"/>
      <protection hidden="1"/>
    </xf>
    <xf numFmtId="1" fontId="22" fillId="0" borderId="10" xfId="68" applyNumberFormat="1" applyFont="1" applyFill="1" applyBorder="1" applyAlignment="1" applyProtection="1">
      <alignment horizontal="left" wrapText="1"/>
      <protection hidden="1"/>
    </xf>
    <xf numFmtId="49" fontId="22" fillId="0" borderId="15" xfId="68" applyNumberFormat="1" applyFont="1" applyFill="1" applyBorder="1" applyAlignment="1" applyProtection="1">
      <alignment horizontal="left" wrapText="1" indent="2"/>
      <protection hidden="1"/>
    </xf>
    <xf numFmtId="0" fontId="71" fillId="0" borderId="29" xfId="0" applyFont="1" applyFill="1" applyBorder="1" applyAlignment="1" applyProtection="1">
      <alignment horizontal="justify"/>
      <protection hidden="1"/>
    </xf>
    <xf numFmtId="0" fontId="71" fillId="0" borderId="15" xfId="0" applyFont="1" applyFill="1" applyBorder="1" applyAlignment="1" applyProtection="1">
      <alignment horizontal="justify"/>
      <protection hidden="1"/>
    </xf>
    <xf numFmtId="1" fontId="18" fillId="0" borderId="23" xfId="68" applyNumberFormat="1" applyFont="1" applyFill="1" applyBorder="1" applyAlignment="1" applyProtection="1">
      <alignment horizontal="left" vertical="center" wrapText="1"/>
      <protection hidden="1"/>
    </xf>
    <xf numFmtId="1" fontId="18" fillId="0" borderId="10" xfId="68" applyNumberFormat="1" applyFont="1" applyFill="1" applyBorder="1" applyAlignment="1" applyProtection="1">
      <alignment horizontal="left" vertical="center" wrapText="1"/>
      <protection hidden="1"/>
    </xf>
    <xf numFmtId="1" fontId="18" fillId="0" borderId="29" xfId="68" applyNumberFormat="1" applyFont="1" applyFill="1" applyBorder="1" applyAlignment="1" applyProtection="1">
      <alignment horizontal="center" vertical="center" wrapText="1"/>
      <protection hidden="1"/>
    </xf>
    <xf numFmtId="1" fontId="22" fillId="0" borderId="11" xfId="68" applyNumberFormat="1" applyFont="1" applyFill="1" applyBorder="1" applyAlignment="1" applyProtection="1">
      <alignment horizontal="left" vertical="center" wrapText="1"/>
      <protection hidden="1"/>
    </xf>
    <xf numFmtId="1" fontId="22" fillId="0" borderId="12" xfId="68" applyNumberFormat="1" applyFont="1" applyFill="1" applyBorder="1" applyAlignment="1" applyProtection="1">
      <alignment horizontal="left" vertical="center" wrapText="1"/>
      <protection hidden="1"/>
    </xf>
    <xf numFmtId="1" fontId="22" fillId="0" borderId="23" xfId="68" applyNumberFormat="1" applyFont="1" applyFill="1" applyBorder="1" applyAlignment="1" applyProtection="1">
      <alignment horizontal="left" vertical="center" wrapText="1"/>
      <protection hidden="1"/>
    </xf>
    <xf numFmtId="1" fontId="22" fillId="0" borderId="23" xfId="68" applyNumberFormat="1" applyFont="1" applyFill="1" applyBorder="1" applyAlignment="1" applyProtection="1">
      <alignment horizontal="justify" vertical="center" wrapText="1"/>
      <protection hidden="1"/>
    </xf>
    <xf numFmtId="1" fontId="22" fillId="0" borderId="10" xfId="68" applyNumberFormat="1" applyFont="1" applyFill="1" applyBorder="1" applyAlignment="1" applyProtection="1">
      <alignment horizontal="justify" vertical="center" wrapText="1"/>
      <protection hidden="1"/>
    </xf>
    <xf numFmtId="0" fontId="24" fillId="0" borderId="0" xfId="68" applyFont="1" applyAlignment="1" applyProtection="1">
      <alignment horizontal="center"/>
      <protection locked="0"/>
    </xf>
    <xf numFmtId="1" fontId="18" fillId="0" borderId="34" xfId="68" applyNumberFormat="1" applyFont="1" applyFill="1" applyBorder="1" applyAlignment="1" applyProtection="1">
      <alignment horizontal="center" vertical="center" wrapText="1"/>
      <protection hidden="1"/>
    </xf>
    <xf numFmtId="1" fontId="22" fillId="0" borderId="10" xfId="68" applyNumberFormat="1" applyFont="1" applyFill="1" applyBorder="1" applyAlignment="1" applyProtection="1">
      <alignment horizontal="justify" wrapText="1"/>
      <protection hidden="1"/>
    </xf>
    <xf numFmtId="1" fontId="18" fillId="0" borderId="10" xfId="68" applyNumberFormat="1" applyFont="1" applyBorder="1" applyAlignment="1" applyProtection="1">
      <alignment horizontal="center" vertical="center"/>
      <protection hidden="1"/>
    </xf>
    <xf numFmtId="1" fontId="12" fillId="0" borderId="26" xfId="68" applyNumberFormat="1" applyFont="1" applyBorder="1" applyAlignment="1" applyProtection="1">
      <alignment horizontal="center"/>
      <protection hidden="1"/>
    </xf>
    <xf numFmtId="1" fontId="12" fillId="0" borderId="10" xfId="68" applyNumberFormat="1" applyFont="1" applyBorder="1" applyAlignment="1" applyProtection="1">
      <alignment horizontal="center"/>
      <protection hidden="1"/>
    </xf>
    <xf numFmtId="1" fontId="12" fillId="0" borderId="14" xfId="68" applyNumberFormat="1" applyFont="1" applyBorder="1" applyAlignment="1" applyProtection="1">
      <alignment horizontal="center"/>
      <protection hidden="1"/>
    </xf>
    <xf numFmtId="1" fontId="22" fillId="0" borderId="20" xfId="68" applyNumberFormat="1" applyFont="1" applyFill="1" applyBorder="1" applyAlignment="1" applyProtection="1">
      <alignment horizontal="left" wrapText="1"/>
      <protection hidden="1"/>
    </xf>
    <xf numFmtId="1" fontId="22" fillId="0" borderId="23" xfId="68" applyNumberFormat="1" applyFont="1" applyFill="1" applyBorder="1" applyAlignment="1" applyProtection="1">
      <alignment horizontal="justify" wrapText="1"/>
      <protection hidden="1"/>
    </xf>
    <xf numFmtId="1" fontId="18" fillId="0" borderId="26" xfId="68" applyNumberFormat="1" applyFont="1" applyFill="1" applyBorder="1" applyAlignment="1" applyProtection="1">
      <alignment horizontal="center" vertical="center" wrapText="1"/>
      <protection hidden="1"/>
    </xf>
    <xf numFmtId="1" fontId="18" fillId="0" borderId="35" xfId="68" applyNumberFormat="1" applyFont="1" applyFill="1" applyBorder="1" applyAlignment="1" applyProtection="1">
      <alignment horizontal="center" vertical="center" wrapText="1"/>
      <protection hidden="1"/>
    </xf>
    <xf numFmtId="1" fontId="22" fillId="0" borderId="23" xfId="68" applyNumberFormat="1" applyFont="1" applyFill="1" applyBorder="1" applyAlignment="1" applyProtection="1">
      <alignment horizontal="justify" vertical="center"/>
      <protection hidden="1"/>
    </xf>
    <xf numFmtId="1" fontId="22" fillId="0" borderId="10" xfId="68" applyNumberFormat="1" applyFont="1" applyFill="1" applyBorder="1" applyAlignment="1" applyProtection="1">
      <alignment horizontal="justify" vertical="center"/>
      <protection hidden="1"/>
    </xf>
    <xf numFmtId="49" fontId="18" fillId="0" borderId="34" xfId="68" applyNumberFormat="1" applyFont="1" applyFill="1" applyBorder="1" applyAlignment="1" applyProtection="1">
      <alignment horizontal="center" vertical="center"/>
      <protection hidden="1"/>
    </xf>
    <xf numFmtId="49" fontId="18" fillId="0" borderId="20" xfId="68" applyNumberFormat="1" applyFont="1" applyFill="1" applyBorder="1" applyAlignment="1" applyProtection="1">
      <alignment horizontal="center" vertical="center"/>
      <protection hidden="1"/>
    </xf>
    <xf numFmtId="49" fontId="18" fillId="0" borderId="36" xfId="68" applyNumberFormat="1" applyFont="1" applyFill="1" applyBorder="1" applyAlignment="1" applyProtection="1">
      <alignment horizontal="center" vertical="center"/>
      <protection hidden="1"/>
    </xf>
    <xf numFmtId="49" fontId="18" fillId="0" borderId="23" xfId="68" applyNumberFormat="1" applyFont="1" applyFill="1" applyBorder="1" applyAlignment="1" applyProtection="1">
      <alignment horizontal="center" vertical="center"/>
      <protection hidden="1"/>
    </xf>
    <xf numFmtId="49" fontId="18" fillId="0" borderId="10" xfId="68" applyNumberFormat="1" applyFont="1" applyFill="1" applyBorder="1" applyAlignment="1" applyProtection="1">
      <alignment horizontal="center" vertical="center"/>
      <protection hidden="1"/>
    </xf>
    <xf numFmtId="49" fontId="18" fillId="0" borderId="14" xfId="68" applyNumberFormat="1" applyFont="1" applyFill="1" applyBorder="1" applyAlignment="1" applyProtection="1">
      <alignment horizontal="center" vertical="center"/>
      <protection hidden="1"/>
    </xf>
    <xf numFmtId="49" fontId="22" fillId="0" borderId="19" xfId="68" applyNumberFormat="1" applyFont="1" applyFill="1" applyBorder="1" applyAlignment="1" applyProtection="1">
      <alignment horizontal="center" vertical="center"/>
      <protection hidden="1"/>
    </xf>
    <xf numFmtId="49" fontId="18" fillId="0" borderId="19" xfId="68" applyNumberFormat="1" applyFont="1" applyFill="1" applyBorder="1" applyAlignment="1" applyProtection="1">
      <alignment horizontal="center" vertical="center"/>
      <protection hidden="1"/>
    </xf>
    <xf numFmtId="1" fontId="18" fillId="0" borderId="10" xfId="68" applyNumberFormat="1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center"/>
      <protection hidden="1"/>
    </xf>
    <xf numFmtId="0" fontId="66" fillId="0" borderId="0" xfId="0" applyFont="1" applyAlignment="1" applyProtection="1">
      <alignment horizontal="center"/>
      <protection locked="0"/>
    </xf>
    <xf numFmtId="3" fontId="66" fillId="0" borderId="19" xfId="0" applyNumberFormat="1" applyFont="1" applyBorder="1" applyAlignment="1" applyProtection="1">
      <alignment horizontal="center" vertical="center"/>
      <protection hidden="1"/>
    </xf>
    <xf numFmtId="3" fontId="66" fillId="0" borderId="33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/>
      <protection hidden="1"/>
    </xf>
    <xf numFmtId="0" fontId="66" fillId="0" borderId="18" xfId="0" applyFont="1" applyBorder="1" applyAlignment="1" applyProtection="1">
      <alignment horizontal="center" vertical="center" wrapText="1"/>
      <protection hidden="1"/>
    </xf>
    <xf numFmtId="0" fontId="66" fillId="0" borderId="37" xfId="0" applyFont="1" applyBorder="1" applyAlignment="1" applyProtection="1">
      <alignment horizontal="center" vertical="center" wrapText="1"/>
      <protection hidden="1"/>
    </xf>
    <xf numFmtId="0" fontId="66" fillId="0" borderId="26" xfId="0" applyFont="1" applyBorder="1" applyAlignment="1" applyProtection="1">
      <alignment horizontal="center" vertical="center" wrapText="1"/>
      <protection hidden="1"/>
    </xf>
    <xf numFmtId="0" fontId="66" fillId="0" borderId="35" xfId="0" applyFont="1" applyBorder="1" applyAlignment="1" applyProtection="1">
      <alignment horizontal="center" vertical="center" wrapText="1"/>
      <protection hidden="1"/>
    </xf>
    <xf numFmtId="0" fontId="66" fillId="0" borderId="19" xfId="0" applyFont="1" applyBorder="1" applyAlignment="1" applyProtection="1">
      <alignment horizontal="center" vertical="center"/>
      <protection hidden="1"/>
    </xf>
    <xf numFmtId="0" fontId="66" fillId="0" borderId="33" xfId="0" applyFont="1" applyBorder="1" applyAlignment="1" applyProtection="1">
      <alignment horizontal="center" vertical="center"/>
      <protection hidden="1"/>
    </xf>
    <xf numFmtId="4" fontId="66" fillId="0" borderId="19" xfId="0" applyNumberFormat="1" applyFont="1" applyBorder="1" applyAlignment="1" applyProtection="1">
      <alignment horizontal="center" vertical="center"/>
      <protection hidden="1"/>
    </xf>
    <xf numFmtId="4" fontId="66" fillId="0" borderId="33" xfId="0" applyNumberFormat="1" applyFont="1" applyBorder="1" applyAlignment="1" applyProtection="1">
      <alignment horizontal="center" vertical="center"/>
      <protection hidden="1"/>
    </xf>
    <xf numFmtId="0" fontId="66" fillId="0" borderId="18" xfId="0" applyFont="1" applyBorder="1" applyAlignment="1" applyProtection="1">
      <alignment horizontal="center" vertical="center"/>
      <protection hidden="1"/>
    </xf>
    <xf numFmtId="0" fontId="66" fillId="0" borderId="37" xfId="0" applyFont="1" applyBorder="1" applyAlignment="1" applyProtection="1">
      <alignment horizontal="center" vertical="center"/>
      <protection hidden="1"/>
    </xf>
    <xf numFmtId="4" fontId="66" fillId="0" borderId="32" xfId="0" applyNumberFormat="1" applyFont="1" applyBorder="1" applyAlignment="1" applyProtection="1">
      <alignment horizontal="center" vertical="center"/>
      <protection hidden="1"/>
    </xf>
    <xf numFmtId="0" fontId="66" fillId="0" borderId="38" xfId="0" applyFont="1" applyBorder="1" applyAlignment="1" applyProtection="1">
      <alignment horizontal="center"/>
      <protection hidden="1"/>
    </xf>
    <xf numFmtId="0" fontId="66" fillId="0" borderId="39" xfId="0" applyFont="1" applyBorder="1" applyAlignment="1" applyProtection="1">
      <alignment horizontal="center"/>
      <protection hidden="1"/>
    </xf>
    <xf numFmtId="0" fontId="66" fillId="0" borderId="26" xfId="0" applyFont="1" applyBorder="1" applyAlignment="1" applyProtection="1">
      <alignment horizontal="center"/>
      <protection hidden="1"/>
    </xf>
    <xf numFmtId="0" fontId="66" fillId="0" borderId="20" xfId="0" applyFont="1" applyBorder="1" applyAlignment="1" applyProtection="1">
      <alignment horizontal="center"/>
      <protection hidden="1"/>
    </xf>
    <xf numFmtId="0" fontId="66" fillId="0" borderId="10" xfId="0" applyFont="1" applyBorder="1" applyAlignment="1" applyProtection="1">
      <alignment horizontal="center"/>
      <protection locked="0"/>
    </xf>
    <xf numFmtId="0" fontId="66" fillId="0" borderId="19" xfId="0" applyFont="1" applyBorder="1" applyAlignment="1" applyProtection="1">
      <alignment horizontal="center"/>
      <protection hidden="1"/>
    </xf>
    <xf numFmtId="0" fontId="66" fillId="0" borderId="33" xfId="0" applyFont="1" applyBorder="1" applyAlignment="1" applyProtection="1">
      <alignment horizontal="center"/>
      <protection hidden="1"/>
    </xf>
    <xf numFmtId="0" fontId="67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top" wrapText="1"/>
    </xf>
    <xf numFmtId="0" fontId="66" fillId="33" borderId="0" xfId="0" applyFont="1" applyFill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/>
    </xf>
    <xf numFmtId="1" fontId="67" fillId="0" borderId="26" xfId="0" applyNumberFormat="1" applyFont="1" applyBorder="1" applyAlignment="1">
      <alignment horizontal="left" vertical="center" wrapText="1"/>
    </xf>
    <xf numFmtId="1" fontId="67" fillId="0" borderId="35" xfId="0" applyNumberFormat="1" applyFont="1" applyBorder="1" applyAlignment="1">
      <alignment horizontal="left" vertical="center" wrapText="1"/>
    </xf>
    <xf numFmtId="1" fontId="67" fillId="0" borderId="20" xfId="0" applyNumberFormat="1" applyFont="1" applyBorder="1" applyAlignment="1">
      <alignment horizontal="left" vertical="center" wrapText="1"/>
    </xf>
    <xf numFmtId="1" fontId="66" fillId="0" borderId="26" xfId="0" applyNumberFormat="1" applyFont="1" applyBorder="1" applyAlignment="1">
      <alignment horizontal="center" vertical="center" wrapText="1"/>
    </xf>
    <xf numFmtId="1" fontId="66" fillId="0" borderId="35" xfId="0" applyNumberFormat="1" applyFont="1" applyBorder="1" applyAlignment="1">
      <alignment horizontal="center" vertical="center" wrapText="1"/>
    </xf>
    <xf numFmtId="1" fontId="66" fillId="0" borderId="2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" fontId="66" fillId="0" borderId="0" xfId="0" applyNumberFormat="1" applyFont="1" applyAlignment="1">
      <alignment horizontal="left" vertical="top" wrapText="1"/>
    </xf>
    <xf numFmtId="1" fontId="67" fillId="0" borderId="0" xfId="0" applyNumberFormat="1" applyFont="1" applyAlignment="1">
      <alignment horizontal="left" vertical="top"/>
    </xf>
    <xf numFmtId="1" fontId="66" fillId="0" borderId="0" xfId="0" applyNumberFormat="1" applyFont="1" applyAlignment="1">
      <alignment horizontal="center" wrapText="1"/>
    </xf>
    <xf numFmtId="1" fontId="65" fillId="0" borderId="0" xfId="0" applyNumberFormat="1" applyFont="1" applyAlignment="1">
      <alignment horizontal="center" wrapText="1"/>
    </xf>
    <xf numFmtId="1" fontId="69" fillId="0" borderId="10" xfId="0" applyNumberFormat="1" applyFont="1" applyBorder="1" applyAlignment="1">
      <alignment horizontal="justify" vertical="center" wrapText="1"/>
    </xf>
    <xf numFmtId="0" fontId="67" fillId="0" borderId="10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3 3" xfId="46"/>
    <cellStyle name="Гиперссылка 3 4" xfId="47"/>
    <cellStyle name="Гиперссылка 3 5" xfId="48"/>
    <cellStyle name="Гиперссылка 3 6" xfId="49"/>
    <cellStyle name="Гиперссылка 3 7" xfId="50"/>
    <cellStyle name="Гиперссылка 3 8" xfId="51"/>
    <cellStyle name="Гиперссылка 4" xfId="52"/>
    <cellStyle name="Гиперссылка 5" xfId="53"/>
    <cellStyle name="Гиперссылка 6" xfId="54"/>
    <cellStyle name="Гиперссылка 7" xfId="55"/>
    <cellStyle name="Гиперссылка 8" xfId="56"/>
    <cellStyle name="Гиперссылка 9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количества заключенных государственными заказчиками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Структура размещения государственного заказа исходя из суммы заключенных                    государственными заказчиками  контрактов (договоров) за 9 месяцев 2005г.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49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66750" y="581025"/>
        <a:ext cx="2105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49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666750" y="581025"/>
        <a:ext cx="2105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276225</xdr:colOff>
      <xdr:row>45</xdr:row>
      <xdr:rowOff>0</xdr:rowOff>
    </xdr:from>
    <xdr:ext cx="767715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276225" y="11763375"/>
          <a:ext cx="767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8515625" style="4" customWidth="1"/>
    <col min="2" max="2" width="53.57421875" style="4" customWidth="1"/>
    <col min="3" max="3" width="23.00390625" style="4" customWidth="1"/>
    <col min="4" max="4" width="39.28125" style="4" customWidth="1"/>
    <col min="5" max="5" width="8.00390625" style="4" customWidth="1"/>
    <col min="6" max="6" width="0.13671875" style="4" customWidth="1"/>
    <col min="7" max="7" width="14.7109375" style="4" customWidth="1"/>
    <col min="8" max="12" width="9.140625" style="4" customWidth="1"/>
    <col min="13" max="13" width="10.57421875" style="4" customWidth="1"/>
    <col min="14" max="14" width="13.28125" style="4" customWidth="1"/>
    <col min="15" max="15" width="9.140625" style="4" customWidth="1"/>
    <col min="16" max="16" width="41.57421875" style="4" customWidth="1"/>
    <col min="17" max="17" width="12.421875" style="4" customWidth="1"/>
    <col min="18" max="16384" width="9.140625" style="4" customWidth="1"/>
  </cols>
  <sheetData>
    <row r="1" spans="3:5" ht="94.5">
      <c r="C1" s="5"/>
      <c r="D1" s="6" t="s">
        <v>84</v>
      </c>
      <c r="E1" s="5"/>
    </row>
    <row r="2" ht="15">
      <c r="D2" s="7" t="s">
        <v>14</v>
      </c>
    </row>
    <row r="3" spans="1:14" ht="15.75">
      <c r="A3" s="109" t="s">
        <v>9</v>
      </c>
      <c r="B3" s="109"/>
      <c r="C3" s="109"/>
      <c r="D3" s="109"/>
      <c r="E3" s="8"/>
      <c r="F3" s="8"/>
      <c r="G3" s="8"/>
      <c r="H3" s="9"/>
      <c r="I3" s="9"/>
      <c r="J3" s="9"/>
      <c r="K3" s="9"/>
      <c r="L3" s="9"/>
      <c r="M3" s="9"/>
      <c r="N3" s="9"/>
    </row>
    <row r="4" spans="1:4" ht="15.75">
      <c r="A4" s="110" t="s">
        <v>10</v>
      </c>
      <c r="B4" s="110"/>
      <c r="C4" s="110"/>
      <c r="D4" s="110"/>
    </row>
    <row r="5" spans="1:4" ht="15.75">
      <c r="A5" s="111" t="s">
        <v>169</v>
      </c>
      <c r="B5" s="111"/>
      <c r="C5" s="111"/>
      <c r="D5" s="111"/>
    </row>
    <row r="6" spans="1:4" ht="18.75" customHeight="1">
      <c r="A6" s="112" t="s">
        <v>115</v>
      </c>
      <c r="B6" s="112"/>
      <c r="C6" s="112"/>
      <c r="D6" s="112"/>
    </row>
    <row r="7" spans="1:15" ht="15.75" customHeight="1" thickBot="1">
      <c r="A7" s="10"/>
      <c r="B7" s="113" t="s">
        <v>0</v>
      </c>
      <c r="C7" s="113"/>
      <c r="D7" s="113"/>
      <c r="E7" s="116" t="s">
        <v>1</v>
      </c>
      <c r="F7" s="116"/>
      <c r="G7" s="116"/>
      <c r="H7" s="116"/>
      <c r="I7" s="116"/>
      <c r="J7" s="116"/>
      <c r="K7" s="116"/>
      <c r="L7" s="116"/>
      <c r="M7" s="116"/>
      <c r="N7" s="116"/>
      <c r="O7" s="11"/>
    </row>
    <row r="8" spans="1:15" ht="27" customHeight="1" thickBot="1">
      <c r="A8" s="12" t="s">
        <v>2</v>
      </c>
      <c r="B8" s="81" t="s">
        <v>11</v>
      </c>
      <c r="C8" s="126" t="s">
        <v>17</v>
      </c>
      <c r="D8" s="127"/>
      <c r="E8" s="13"/>
      <c r="F8" s="14"/>
      <c r="G8" s="14"/>
      <c r="H8" s="14"/>
      <c r="I8" s="14"/>
      <c r="J8" s="14"/>
      <c r="K8" s="14"/>
      <c r="L8" s="14"/>
      <c r="M8" s="14"/>
      <c r="N8" s="14"/>
      <c r="O8" s="11"/>
    </row>
    <row r="9" spans="1:15" ht="29.25" customHeight="1">
      <c r="A9" s="79" t="s">
        <v>4</v>
      </c>
      <c r="B9" s="82" t="s">
        <v>12</v>
      </c>
      <c r="C9" s="128" t="s">
        <v>93</v>
      </c>
      <c r="D9" s="129"/>
      <c r="E9" s="14"/>
      <c r="F9" s="14"/>
      <c r="G9" s="14"/>
      <c r="H9" s="14"/>
      <c r="I9" s="14"/>
      <c r="J9" s="14"/>
      <c r="K9" s="14"/>
      <c r="L9" s="14"/>
      <c r="M9" s="14"/>
      <c r="N9" s="14"/>
      <c r="O9" s="11"/>
    </row>
    <row r="10" spans="1:15" ht="29.25" customHeight="1">
      <c r="A10" s="80" t="s">
        <v>5</v>
      </c>
      <c r="B10" s="83" t="s">
        <v>13</v>
      </c>
      <c r="C10" s="107" t="s">
        <v>94</v>
      </c>
      <c r="D10" s="10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/>
    </row>
    <row r="11" spans="1:15" ht="29.25" customHeight="1">
      <c r="A11" s="80" t="s">
        <v>6</v>
      </c>
      <c r="B11" s="84" t="s">
        <v>18</v>
      </c>
      <c r="C11" s="107" t="s">
        <v>95</v>
      </c>
      <c r="D11" s="10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1"/>
    </row>
    <row r="12" spans="1:15" ht="29.25" customHeight="1">
      <c r="A12" s="79" t="s">
        <v>7</v>
      </c>
      <c r="B12" s="84" t="s">
        <v>19</v>
      </c>
      <c r="C12" s="119" t="s">
        <v>96</v>
      </c>
      <c r="D12" s="1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1"/>
    </row>
    <row r="13" spans="1:15" ht="29.25" customHeight="1">
      <c r="A13" s="80" t="s">
        <v>25</v>
      </c>
      <c r="B13" s="84" t="s">
        <v>20</v>
      </c>
      <c r="C13" s="119" t="s">
        <v>97</v>
      </c>
      <c r="D13" s="1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1"/>
    </row>
    <row r="14" spans="1:15" ht="17.25" customHeight="1">
      <c r="A14" s="80" t="s">
        <v>26</v>
      </c>
      <c r="B14" s="84" t="s">
        <v>21</v>
      </c>
      <c r="C14" s="121">
        <v>8</v>
      </c>
      <c r="D14" s="12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</row>
    <row r="15" spans="1:15" ht="18.75" customHeight="1">
      <c r="A15" s="79" t="s">
        <v>27</v>
      </c>
      <c r="B15" s="84" t="s">
        <v>22</v>
      </c>
      <c r="C15" s="121">
        <v>66</v>
      </c>
      <c r="D15" s="12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1"/>
    </row>
    <row r="16" spans="1:15" ht="30" customHeight="1" thickBot="1">
      <c r="A16" s="136" t="s">
        <v>28</v>
      </c>
      <c r="B16" s="123" t="s">
        <v>23</v>
      </c>
      <c r="C16" s="124"/>
      <c r="D16" s="12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/>
    </row>
    <row r="17" spans="1:15" ht="106.5" customHeight="1">
      <c r="A17" s="136"/>
      <c r="B17" s="132" t="s">
        <v>116</v>
      </c>
      <c r="C17" s="117" t="s">
        <v>98</v>
      </c>
      <c r="D17" s="1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 ht="57.75" customHeight="1">
      <c r="A18" s="136"/>
      <c r="B18" s="133"/>
      <c r="C18" s="130" t="s">
        <v>100</v>
      </c>
      <c r="D18" s="13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"/>
    </row>
    <row r="19" spans="1:15" ht="57.75" customHeight="1">
      <c r="A19" s="137"/>
      <c r="B19" s="133"/>
      <c r="C19" s="130" t="s">
        <v>99</v>
      </c>
      <c r="D19" s="13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 ht="57.75" customHeight="1">
      <c r="A20" s="137"/>
      <c r="B20" s="133"/>
      <c r="C20" s="139" t="s">
        <v>138</v>
      </c>
      <c r="D20" s="14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1"/>
    </row>
    <row r="21" spans="1:15" ht="83.25" customHeight="1">
      <c r="A21" s="137"/>
      <c r="B21" s="134"/>
      <c r="C21" s="139" t="s">
        <v>139</v>
      </c>
      <c r="D21" s="14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"/>
    </row>
    <row r="22" spans="1:15" ht="56.25" customHeight="1" thickBot="1">
      <c r="A22" s="138"/>
      <c r="B22" s="135"/>
      <c r="C22" s="141" t="s">
        <v>167</v>
      </c>
      <c r="D22" s="14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</row>
    <row r="24" spans="3:4" ht="15">
      <c r="C24" s="114"/>
      <c r="D24" s="114"/>
    </row>
    <row r="25" spans="1:4" ht="15">
      <c r="A25" s="115" t="s">
        <v>8</v>
      </c>
      <c r="B25" s="115"/>
      <c r="C25" s="4" t="s">
        <v>101</v>
      </c>
      <c r="D25" s="15"/>
    </row>
  </sheetData>
  <sheetProtection formatCells="0" formatRows="0"/>
  <mergeCells count="25">
    <mergeCell ref="C19:D19"/>
    <mergeCell ref="C18:D18"/>
    <mergeCell ref="B17:B22"/>
    <mergeCell ref="A16:A22"/>
    <mergeCell ref="C13:D13"/>
    <mergeCell ref="C14:D14"/>
    <mergeCell ref="C20:D20"/>
    <mergeCell ref="C21:D21"/>
    <mergeCell ref="C22:D22"/>
    <mergeCell ref="C24:D24"/>
    <mergeCell ref="A25:B25"/>
    <mergeCell ref="E7:N7"/>
    <mergeCell ref="C17:D17"/>
    <mergeCell ref="C12:D12"/>
    <mergeCell ref="C15:D15"/>
    <mergeCell ref="B16:D16"/>
    <mergeCell ref="C11:D11"/>
    <mergeCell ref="C8:D8"/>
    <mergeCell ref="C9:D9"/>
    <mergeCell ref="C10:D10"/>
    <mergeCell ref="A3:D3"/>
    <mergeCell ref="A4:D4"/>
    <mergeCell ref="A5:D5"/>
    <mergeCell ref="A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7">
      <selection activeCell="P33" sqref="P33"/>
    </sheetView>
  </sheetViews>
  <sheetFormatPr defaultColWidth="9.140625" defaultRowHeight="15" outlineLevelCol="1"/>
  <cols>
    <col min="1" max="1" width="6.421875" style="16" customWidth="1"/>
    <col min="2" max="2" width="3.57421875" style="16" customWidth="1"/>
    <col min="3" max="3" width="23.421875" style="17" customWidth="1"/>
    <col min="4" max="4" width="26.140625" style="17" customWidth="1"/>
    <col min="5" max="5" width="34.140625" style="17" customWidth="1"/>
    <col min="6" max="6" width="14.7109375" style="18" customWidth="1"/>
    <col min="7" max="7" width="23.140625" style="54" customWidth="1"/>
    <col min="8" max="8" width="10.140625" style="18" customWidth="1"/>
    <col min="9" max="9" width="15.8515625" style="18" customWidth="1"/>
    <col min="10" max="10" width="9.7109375" style="18" customWidth="1"/>
    <col min="11" max="11" width="16.28125" style="18" customWidth="1"/>
    <col min="12" max="12" width="20.7109375" style="18" customWidth="1"/>
    <col min="13" max="13" width="4.7109375" style="18" customWidth="1"/>
    <col min="14" max="14" width="4.8515625" style="18" customWidth="1"/>
    <col min="15" max="15" width="4.57421875" style="18" customWidth="1"/>
    <col min="16" max="16" width="4.7109375" style="18" customWidth="1"/>
    <col min="17" max="17" width="4.57421875" style="18" customWidth="1"/>
    <col min="18" max="18" width="5.28125" style="18" customWidth="1"/>
    <col min="19" max="19" width="5.140625" style="18" customWidth="1"/>
    <col min="20" max="20" width="4.421875" style="18" customWidth="1"/>
    <col min="21" max="21" width="4.28125" style="18" customWidth="1"/>
    <col min="22" max="22" width="4.57421875" style="18" customWidth="1"/>
    <col min="23" max="23" width="5.140625" style="18" customWidth="1"/>
    <col min="24" max="24" width="6.8515625" style="18" customWidth="1"/>
    <col min="25" max="25" width="4.57421875" style="18" customWidth="1"/>
    <col min="26" max="26" width="4.7109375" style="18" customWidth="1"/>
    <col min="27" max="27" width="5.00390625" style="18" customWidth="1"/>
    <col min="28" max="28" width="4.140625" style="18" customWidth="1"/>
    <col min="29" max="29" width="4.57421875" style="18" customWidth="1"/>
    <col min="30" max="30" width="4.7109375" style="18" customWidth="1"/>
    <col min="31" max="31" width="5.7109375" style="18" customWidth="1"/>
    <col min="32" max="33" width="4.140625" style="18" customWidth="1"/>
    <col min="34" max="34" width="4.421875" style="18" customWidth="1"/>
    <col min="35" max="35" width="5.140625" style="18" customWidth="1"/>
    <col min="36" max="36" width="4.7109375" style="18" customWidth="1"/>
    <col min="37" max="37" width="6.28125" style="18" customWidth="1"/>
    <col min="38" max="38" width="4.7109375" style="20" hidden="1" customWidth="1" outlineLevel="1"/>
    <col min="39" max="39" width="5.00390625" style="20" hidden="1" customWidth="1" outlineLevel="1"/>
    <col min="40" max="40" width="4.7109375" style="20" hidden="1" customWidth="1" outlineLevel="1"/>
    <col min="41" max="41" width="4.140625" style="20" hidden="1" customWidth="1" outlineLevel="1"/>
    <col min="42" max="43" width="5.00390625" style="20" hidden="1" customWidth="1" outlineLevel="1"/>
    <col min="44" max="44" width="4.7109375" style="20" hidden="1" customWidth="1" outlineLevel="1"/>
    <col min="45" max="45" width="5.00390625" style="20" hidden="1" customWidth="1" outlineLevel="1"/>
    <col min="46" max="46" width="3.7109375" style="20" hidden="1" customWidth="1" outlineLevel="1"/>
    <col min="47" max="48" width="4.421875" style="20" hidden="1" customWidth="1" outlineLevel="1"/>
    <col min="49" max="49" width="3.8515625" style="20" hidden="1" customWidth="1" outlineLevel="1"/>
    <col min="50" max="50" width="9.140625" style="16" customWidth="1" collapsed="1"/>
    <col min="51" max="236" width="9.140625" style="16" customWidth="1"/>
    <col min="237" max="16384" width="9.140625" style="16" customWidth="1"/>
  </cols>
  <sheetData>
    <row r="1" spans="7:11" ht="15">
      <c r="G1" s="19"/>
      <c r="K1" s="19" t="s">
        <v>15</v>
      </c>
    </row>
    <row r="2" spans="1:7" ht="15.75">
      <c r="A2" s="168" t="s">
        <v>45</v>
      </c>
      <c r="B2" s="168"/>
      <c r="C2" s="168"/>
      <c r="D2" s="168"/>
      <c r="E2" s="168"/>
      <c r="F2" s="168"/>
      <c r="G2" s="168"/>
    </row>
    <row r="3" ht="15">
      <c r="G3" s="19"/>
    </row>
    <row r="4" spans="1:11" ht="24.75" customHeight="1">
      <c r="A4" s="149" t="s">
        <v>4</v>
      </c>
      <c r="B4" s="145" t="s">
        <v>29</v>
      </c>
      <c r="C4" s="145"/>
      <c r="D4" s="145"/>
      <c r="E4" s="145"/>
      <c r="F4" s="145"/>
      <c r="G4" s="145"/>
      <c r="H4" s="145"/>
      <c r="I4" s="145"/>
      <c r="J4" s="144">
        <v>44927</v>
      </c>
      <c r="K4" s="144"/>
    </row>
    <row r="5" spans="1:11" ht="26.25" customHeight="1">
      <c r="A5" s="149"/>
      <c r="B5" s="146" t="s">
        <v>66</v>
      </c>
      <c r="C5" s="147"/>
      <c r="D5" s="147"/>
      <c r="E5" s="148"/>
      <c r="F5" s="143" t="s">
        <v>102</v>
      </c>
      <c r="G5" s="143"/>
      <c r="H5" s="143"/>
      <c r="I5" s="143"/>
      <c r="J5" s="143"/>
      <c r="K5" s="143"/>
    </row>
    <row r="6" spans="1:11" ht="26.25" customHeight="1">
      <c r="A6" s="149" t="s">
        <v>5</v>
      </c>
      <c r="B6" s="170" t="s">
        <v>46</v>
      </c>
      <c r="C6" s="170"/>
      <c r="D6" s="170"/>
      <c r="E6" s="170"/>
      <c r="F6" s="21" t="s">
        <v>47</v>
      </c>
      <c r="G6" s="22">
        <v>515896</v>
      </c>
      <c r="H6" s="171" t="s">
        <v>74</v>
      </c>
      <c r="I6" s="171"/>
      <c r="J6" s="171"/>
      <c r="K6" s="171"/>
    </row>
    <row r="7" spans="1:11" ht="15" customHeight="1">
      <c r="A7" s="149"/>
      <c r="B7" s="149"/>
      <c r="C7" s="149"/>
      <c r="D7" s="149"/>
      <c r="E7" s="149"/>
      <c r="F7" s="21" t="s">
        <v>48</v>
      </c>
      <c r="G7" s="21" t="s">
        <v>47</v>
      </c>
      <c r="H7" s="171" t="s">
        <v>75</v>
      </c>
      <c r="I7" s="171"/>
      <c r="J7" s="171" t="s">
        <v>76</v>
      </c>
      <c r="K7" s="171"/>
    </row>
    <row r="8" spans="1:11" ht="22.5" customHeight="1">
      <c r="A8" s="149" t="s">
        <v>30</v>
      </c>
      <c r="B8" s="153" t="s">
        <v>117</v>
      </c>
      <c r="C8" s="153"/>
      <c r="D8" s="153"/>
      <c r="E8" s="153"/>
      <c r="F8" s="24">
        <f>F11+F13+F14+F17+F19+F20+F23+F25+F26+F29</f>
        <v>5006</v>
      </c>
      <c r="G8" s="25">
        <f>G11+G13+G14+G17+G19+G20+G23+G25+G26+G29</f>
        <v>515895.99731</v>
      </c>
      <c r="H8" s="23" t="s">
        <v>48</v>
      </c>
      <c r="I8" s="26" t="s">
        <v>77</v>
      </c>
      <c r="J8" s="23" t="s">
        <v>48</v>
      </c>
      <c r="K8" s="26" t="s">
        <v>77</v>
      </c>
    </row>
    <row r="9" spans="1:11" ht="20.25" customHeight="1" thickBot="1">
      <c r="A9" s="149"/>
      <c r="B9" s="153"/>
      <c r="C9" s="151" t="s">
        <v>40</v>
      </c>
      <c r="D9" s="151"/>
      <c r="E9" s="151"/>
      <c r="F9" s="151"/>
      <c r="G9" s="151"/>
      <c r="H9" s="172"/>
      <c r="I9" s="172"/>
      <c r="J9" s="172"/>
      <c r="K9" s="172"/>
    </row>
    <row r="10" spans="1:11" ht="18.75" customHeight="1">
      <c r="A10" s="149"/>
      <c r="B10" s="154"/>
      <c r="C10" s="169" t="s">
        <v>39</v>
      </c>
      <c r="D10" s="175" t="s">
        <v>43</v>
      </c>
      <c r="E10" s="175"/>
      <c r="F10" s="92">
        <v>3</v>
      </c>
      <c r="G10" s="78">
        <v>45761.7</v>
      </c>
      <c r="H10" s="27"/>
      <c r="I10" s="27"/>
      <c r="J10" s="27"/>
      <c r="K10" s="28"/>
    </row>
    <row r="11" spans="1:11" ht="18.75" customHeight="1">
      <c r="A11" s="149"/>
      <c r="B11" s="154"/>
      <c r="C11" s="155"/>
      <c r="D11" s="150" t="s">
        <v>118</v>
      </c>
      <c r="E11" s="150"/>
      <c r="F11" s="34">
        <v>3</v>
      </c>
      <c r="G11" s="29">
        <v>45761.2</v>
      </c>
      <c r="H11" s="30">
        <v>3</v>
      </c>
      <c r="I11" s="76">
        <v>45761.2</v>
      </c>
      <c r="J11" s="30"/>
      <c r="K11" s="31"/>
    </row>
    <row r="12" spans="1:11" ht="26.25" customHeight="1">
      <c r="A12" s="149"/>
      <c r="B12" s="154"/>
      <c r="C12" s="155"/>
      <c r="D12" s="150" t="s">
        <v>119</v>
      </c>
      <c r="E12" s="150"/>
      <c r="F12" s="29"/>
      <c r="G12" s="29">
        <v>0.5</v>
      </c>
      <c r="H12" s="32"/>
      <c r="I12" s="32"/>
      <c r="J12" s="32"/>
      <c r="K12" s="33"/>
    </row>
    <row r="13" spans="1:11" ht="27" customHeight="1">
      <c r="A13" s="149"/>
      <c r="B13" s="154"/>
      <c r="C13" s="155"/>
      <c r="D13" s="150" t="s">
        <v>120</v>
      </c>
      <c r="E13" s="150"/>
      <c r="F13" s="29"/>
      <c r="G13" s="29"/>
      <c r="H13" s="30"/>
      <c r="I13" s="30"/>
      <c r="J13" s="30"/>
      <c r="K13" s="31"/>
    </row>
    <row r="14" spans="1:11" ht="25.5" customHeight="1">
      <c r="A14" s="149"/>
      <c r="B14" s="154"/>
      <c r="C14" s="155"/>
      <c r="D14" s="150" t="s">
        <v>121</v>
      </c>
      <c r="E14" s="150"/>
      <c r="F14" s="29"/>
      <c r="G14" s="29"/>
      <c r="H14" s="30"/>
      <c r="I14" s="30"/>
      <c r="J14" s="30"/>
      <c r="K14" s="31"/>
    </row>
    <row r="15" spans="1:11" ht="15.75">
      <c r="A15" s="149"/>
      <c r="B15" s="154"/>
      <c r="C15" s="155"/>
      <c r="D15" s="150" t="s">
        <v>41</v>
      </c>
      <c r="E15" s="150"/>
      <c r="F15" s="29"/>
      <c r="G15" s="29"/>
      <c r="H15" s="32"/>
      <c r="I15" s="32"/>
      <c r="J15" s="32"/>
      <c r="K15" s="33"/>
    </row>
    <row r="16" spans="1:11" ht="18.75" customHeight="1">
      <c r="A16" s="149"/>
      <c r="B16" s="154"/>
      <c r="C16" s="155" t="s">
        <v>3</v>
      </c>
      <c r="D16" s="156" t="s">
        <v>43</v>
      </c>
      <c r="E16" s="156"/>
      <c r="F16" s="34">
        <v>87</v>
      </c>
      <c r="G16" s="29">
        <v>316299.2</v>
      </c>
      <c r="H16" s="32"/>
      <c r="I16" s="32"/>
      <c r="J16" s="32"/>
      <c r="K16" s="33"/>
    </row>
    <row r="17" spans="1:11" ht="29.25" customHeight="1">
      <c r="A17" s="149"/>
      <c r="B17" s="154"/>
      <c r="C17" s="155"/>
      <c r="D17" s="150" t="s">
        <v>122</v>
      </c>
      <c r="E17" s="150"/>
      <c r="F17" s="34">
        <v>63</v>
      </c>
      <c r="G17" s="29">
        <v>175172.7</v>
      </c>
      <c r="H17" s="30">
        <v>41</v>
      </c>
      <c r="I17" s="76">
        <v>141755.2</v>
      </c>
      <c r="J17" s="30">
        <v>22</v>
      </c>
      <c r="K17" s="69">
        <v>33417.5</v>
      </c>
    </row>
    <row r="18" spans="1:11" ht="25.5" customHeight="1">
      <c r="A18" s="149"/>
      <c r="B18" s="154"/>
      <c r="C18" s="155"/>
      <c r="D18" s="150" t="s">
        <v>119</v>
      </c>
      <c r="E18" s="150"/>
      <c r="F18" s="34"/>
      <c r="G18" s="29">
        <v>22808.8</v>
      </c>
      <c r="H18" s="35"/>
      <c r="I18" s="35"/>
      <c r="J18" s="32"/>
      <c r="K18" s="33"/>
    </row>
    <row r="19" spans="1:11" ht="24.75" customHeight="1">
      <c r="A19" s="149"/>
      <c r="B19" s="154"/>
      <c r="C19" s="155"/>
      <c r="D19" s="150" t="s">
        <v>123</v>
      </c>
      <c r="E19" s="150"/>
      <c r="F19" s="34">
        <v>24</v>
      </c>
      <c r="G19" s="29">
        <v>118317.7</v>
      </c>
      <c r="H19" s="30">
        <v>22</v>
      </c>
      <c r="I19" s="76">
        <v>117693</v>
      </c>
      <c r="J19" s="30">
        <v>2</v>
      </c>
      <c r="K19" s="37">
        <v>624.7</v>
      </c>
    </row>
    <row r="20" spans="1:11" ht="25.5" customHeight="1">
      <c r="A20" s="149"/>
      <c r="B20" s="154"/>
      <c r="C20" s="155"/>
      <c r="D20" s="150" t="s">
        <v>121</v>
      </c>
      <c r="E20" s="150"/>
      <c r="F20" s="34">
        <v>25</v>
      </c>
      <c r="G20" s="29">
        <v>31851.5</v>
      </c>
      <c r="H20" s="30">
        <v>22</v>
      </c>
      <c r="I20" s="36">
        <v>27270.9</v>
      </c>
      <c r="J20" s="30">
        <v>3</v>
      </c>
      <c r="K20" s="37">
        <v>4580.6</v>
      </c>
    </row>
    <row r="21" spans="1:11" ht="18.75" customHeight="1">
      <c r="A21" s="149"/>
      <c r="B21" s="154"/>
      <c r="C21" s="155"/>
      <c r="D21" s="150" t="s">
        <v>41</v>
      </c>
      <c r="E21" s="150"/>
      <c r="F21" s="29"/>
      <c r="G21" s="29">
        <v>4234.1</v>
      </c>
      <c r="H21" s="32"/>
      <c r="I21" s="32"/>
      <c r="J21" s="32"/>
      <c r="K21" s="33"/>
    </row>
    <row r="22" spans="1:11" ht="18.75" customHeight="1">
      <c r="A22" s="149"/>
      <c r="B22" s="154"/>
      <c r="C22" s="155" t="s">
        <v>38</v>
      </c>
      <c r="D22" s="156" t="s">
        <v>43</v>
      </c>
      <c r="E22" s="156"/>
      <c r="F22" s="29"/>
      <c r="G22" s="29"/>
      <c r="H22" s="32"/>
      <c r="I22" s="32"/>
      <c r="J22" s="32"/>
      <c r="K22" s="33"/>
    </row>
    <row r="23" spans="1:11" ht="27" customHeight="1">
      <c r="A23" s="149"/>
      <c r="B23" s="154"/>
      <c r="C23" s="155"/>
      <c r="D23" s="150" t="s">
        <v>122</v>
      </c>
      <c r="E23" s="150"/>
      <c r="F23" s="29"/>
      <c r="G23" s="29"/>
      <c r="H23" s="30"/>
      <c r="I23" s="30"/>
      <c r="J23" s="30"/>
      <c r="K23" s="31"/>
    </row>
    <row r="24" spans="1:11" ht="29.25" customHeight="1">
      <c r="A24" s="149"/>
      <c r="B24" s="154"/>
      <c r="C24" s="155"/>
      <c r="D24" s="150" t="s">
        <v>119</v>
      </c>
      <c r="E24" s="150"/>
      <c r="F24" s="29"/>
      <c r="G24" s="29"/>
      <c r="H24" s="32"/>
      <c r="I24" s="32"/>
      <c r="J24" s="32"/>
      <c r="K24" s="33"/>
    </row>
    <row r="25" spans="1:12" ht="24" customHeight="1">
      <c r="A25" s="149"/>
      <c r="B25" s="154"/>
      <c r="C25" s="155"/>
      <c r="D25" s="150" t="s">
        <v>120</v>
      </c>
      <c r="E25" s="150"/>
      <c r="F25" s="29"/>
      <c r="G25" s="29"/>
      <c r="H25" s="30"/>
      <c r="I25" s="30"/>
      <c r="J25" s="30"/>
      <c r="K25" s="31"/>
      <c r="L25" s="85"/>
    </row>
    <row r="26" spans="1:12" ht="25.5" customHeight="1">
      <c r="A26" s="149"/>
      <c r="B26" s="154"/>
      <c r="C26" s="155"/>
      <c r="D26" s="150" t="s">
        <v>121</v>
      </c>
      <c r="E26" s="150"/>
      <c r="F26" s="29"/>
      <c r="G26" s="29"/>
      <c r="H26" s="30"/>
      <c r="I26" s="30"/>
      <c r="J26" s="30"/>
      <c r="K26" s="31"/>
      <c r="L26" s="85"/>
    </row>
    <row r="27" spans="1:12" ht="19.5" customHeight="1">
      <c r="A27" s="149"/>
      <c r="B27" s="154"/>
      <c r="C27" s="155"/>
      <c r="D27" s="150" t="s">
        <v>41</v>
      </c>
      <c r="E27" s="150"/>
      <c r="F27" s="29"/>
      <c r="G27" s="29"/>
      <c r="H27" s="32"/>
      <c r="I27" s="32"/>
      <c r="J27" s="32"/>
      <c r="K27" s="33"/>
      <c r="L27" s="85"/>
    </row>
    <row r="28" spans="1:12" ht="18.75" customHeight="1">
      <c r="A28" s="149"/>
      <c r="B28" s="154"/>
      <c r="C28" s="155" t="s">
        <v>60</v>
      </c>
      <c r="D28" s="189"/>
      <c r="E28" s="189"/>
      <c r="F28" s="189"/>
      <c r="G28" s="189"/>
      <c r="H28" s="173"/>
      <c r="I28" s="173"/>
      <c r="J28" s="173"/>
      <c r="K28" s="174"/>
      <c r="L28" s="85"/>
    </row>
    <row r="29" spans="1:12" ht="30.75" customHeight="1">
      <c r="A29" s="149"/>
      <c r="B29" s="154"/>
      <c r="C29" s="160" t="s">
        <v>53</v>
      </c>
      <c r="D29" s="161"/>
      <c r="E29" s="161"/>
      <c r="F29" s="24">
        <f aca="true" t="shared" si="0" ref="F29:K29">F30+F31+F32+F33+F34</f>
        <v>4891</v>
      </c>
      <c r="G29" s="25">
        <f>G30+G31+G32+G33+G34</f>
        <v>144792.89731</v>
      </c>
      <c r="H29" s="24">
        <f>H30+H31+H32+H33+H34</f>
        <v>4681</v>
      </c>
      <c r="I29" s="25">
        <f t="shared" si="0"/>
        <v>132563.18329</v>
      </c>
      <c r="J29" s="24">
        <f t="shared" si="0"/>
        <v>210</v>
      </c>
      <c r="K29" s="38">
        <f t="shared" si="0"/>
        <v>12229.714020000001</v>
      </c>
      <c r="L29" s="85"/>
    </row>
    <row r="30" spans="1:12" ht="15" customHeight="1">
      <c r="A30" s="149"/>
      <c r="B30" s="154"/>
      <c r="C30" s="155" t="s">
        <v>44</v>
      </c>
      <c r="D30" s="152" t="s">
        <v>55</v>
      </c>
      <c r="E30" s="152"/>
      <c r="F30" s="34">
        <v>123</v>
      </c>
      <c r="G30" s="29">
        <v>36237.9</v>
      </c>
      <c r="H30" s="77">
        <v>123</v>
      </c>
      <c r="I30" s="105">
        <v>36237.9</v>
      </c>
      <c r="J30" s="77"/>
      <c r="K30" s="39"/>
      <c r="L30" s="85"/>
    </row>
    <row r="31" spans="1:12" ht="14.25" customHeight="1">
      <c r="A31" s="149"/>
      <c r="B31" s="154"/>
      <c r="C31" s="155"/>
      <c r="D31" s="152" t="s">
        <v>56</v>
      </c>
      <c r="E31" s="152"/>
      <c r="F31" s="34">
        <v>2686</v>
      </c>
      <c r="G31" s="29">
        <v>47493.6</v>
      </c>
      <c r="H31" s="77">
        <f>F31-J31</f>
        <v>2594</v>
      </c>
      <c r="I31" s="105">
        <f>G31-K31</f>
        <v>45309.299999999996</v>
      </c>
      <c r="J31" s="77">
        <v>92</v>
      </c>
      <c r="K31" s="37">
        <v>2184.3</v>
      </c>
      <c r="L31" s="85"/>
    </row>
    <row r="32" spans="1:12" ht="12.75" customHeight="1">
      <c r="A32" s="149"/>
      <c r="B32" s="154"/>
      <c r="C32" s="155"/>
      <c r="D32" s="152" t="s">
        <v>57</v>
      </c>
      <c r="E32" s="152"/>
      <c r="F32" s="106">
        <v>2056</v>
      </c>
      <c r="G32" s="106">
        <v>59745.2</v>
      </c>
      <c r="H32" s="105">
        <f>F32-J32</f>
        <v>1941</v>
      </c>
      <c r="I32" s="105">
        <f>G32-K32</f>
        <v>50445.600979999996</v>
      </c>
      <c r="J32" s="105">
        <v>115</v>
      </c>
      <c r="K32" s="105">
        <v>9299.59902</v>
      </c>
      <c r="L32" s="85"/>
    </row>
    <row r="33" spans="1:12" ht="15.75">
      <c r="A33" s="149"/>
      <c r="B33" s="154"/>
      <c r="C33" s="155"/>
      <c r="D33" s="152" t="s">
        <v>58</v>
      </c>
      <c r="E33" s="152"/>
      <c r="F33" s="34"/>
      <c r="G33" s="29"/>
      <c r="H33" s="77"/>
      <c r="I33" s="36"/>
      <c r="J33" s="77"/>
      <c r="K33" s="31"/>
      <c r="L33" s="85"/>
    </row>
    <row r="34" spans="1:12" ht="18.75" customHeight="1" thickBot="1">
      <c r="A34" s="149"/>
      <c r="B34" s="154"/>
      <c r="C34" s="162"/>
      <c r="D34" s="157" t="s">
        <v>54</v>
      </c>
      <c r="E34" s="157"/>
      <c r="F34" s="29">
        <f>H34+J34</f>
        <v>26</v>
      </c>
      <c r="G34" s="29">
        <f>I34+K34</f>
        <v>1316.19731</v>
      </c>
      <c r="H34" s="30">
        <v>23</v>
      </c>
      <c r="I34" s="36">
        <v>570.38231</v>
      </c>
      <c r="J34" s="30">
        <v>3</v>
      </c>
      <c r="K34" s="36">
        <v>745.815</v>
      </c>
      <c r="L34" s="85"/>
    </row>
    <row r="35" spans="1:12" ht="18.75" customHeight="1" thickBot="1">
      <c r="A35" s="149" t="s">
        <v>42</v>
      </c>
      <c r="B35" s="177" t="s">
        <v>124</v>
      </c>
      <c r="C35" s="178"/>
      <c r="D35" s="178"/>
      <c r="E35" s="178"/>
      <c r="F35" s="178"/>
      <c r="G35" s="178"/>
      <c r="H35" s="41"/>
      <c r="I35" s="42"/>
      <c r="J35" s="41"/>
      <c r="K35" s="41"/>
      <c r="L35" s="85"/>
    </row>
    <row r="36" spans="1:12" ht="15.75" customHeight="1">
      <c r="A36" s="187"/>
      <c r="B36" s="163" t="s">
        <v>49</v>
      </c>
      <c r="C36" s="164"/>
      <c r="D36" s="164"/>
      <c r="E36" s="164"/>
      <c r="F36" s="70">
        <f>H11+H13+H14+H17+H19+H20+H23+H25+H26</f>
        <v>88</v>
      </c>
      <c r="G36" s="43">
        <f>I11+I13+I14+I17+I19+I20+I23+I25+I26</f>
        <v>332480.30000000005</v>
      </c>
      <c r="H36" s="41"/>
      <c r="I36" s="42"/>
      <c r="J36" s="41"/>
      <c r="K36" s="41"/>
      <c r="L36" s="85"/>
    </row>
    <row r="37" spans="1:12" ht="15.75" customHeight="1">
      <c r="A37" s="187"/>
      <c r="B37" s="165" t="s">
        <v>50</v>
      </c>
      <c r="C37" s="150"/>
      <c r="D37" s="150"/>
      <c r="E37" s="150"/>
      <c r="F37" s="71">
        <f>J11+J13+J14+J17+J19+J20+J23+J25+J26</f>
        <v>27</v>
      </c>
      <c r="G37" s="44">
        <f>K11+K13+K14+K17+K19+K20+K23+K25+K26</f>
        <v>38622.799999999996</v>
      </c>
      <c r="H37" s="41"/>
      <c r="I37" s="42"/>
      <c r="J37" s="41"/>
      <c r="K37" s="41"/>
      <c r="L37" s="85"/>
    </row>
    <row r="38" spans="1:12" ht="15" customHeight="1">
      <c r="A38" s="188" t="s">
        <v>25</v>
      </c>
      <c r="B38" s="181" t="s">
        <v>59</v>
      </c>
      <c r="C38" s="182"/>
      <c r="D38" s="182"/>
      <c r="E38" s="182"/>
      <c r="F38" s="182"/>
      <c r="G38" s="183"/>
      <c r="H38" s="41"/>
      <c r="I38" s="42"/>
      <c r="J38" s="41"/>
      <c r="K38" s="41"/>
      <c r="L38" s="85"/>
    </row>
    <row r="39" spans="1:12" ht="17.25" customHeight="1">
      <c r="A39" s="188"/>
      <c r="B39" s="184"/>
      <c r="C39" s="185"/>
      <c r="D39" s="185"/>
      <c r="E39" s="185"/>
      <c r="F39" s="185"/>
      <c r="G39" s="186"/>
      <c r="H39" s="41"/>
      <c r="I39" s="93"/>
      <c r="J39" s="41"/>
      <c r="K39" s="41"/>
      <c r="L39" s="85"/>
    </row>
    <row r="40" spans="1:11" ht="15.75">
      <c r="A40" s="188"/>
      <c r="B40" s="179" t="s">
        <v>51</v>
      </c>
      <c r="C40" s="180"/>
      <c r="D40" s="180"/>
      <c r="E40" s="180"/>
      <c r="F40" s="34">
        <v>89</v>
      </c>
      <c r="G40" s="45">
        <v>112881.3</v>
      </c>
      <c r="H40" s="41"/>
      <c r="I40" s="93"/>
      <c r="J40" s="41"/>
      <c r="K40" s="41"/>
    </row>
    <row r="41" spans="1:11" ht="26.25" customHeight="1">
      <c r="A41" s="188"/>
      <c r="B41" s="166" t="s">
        <v>125</v>
      </c>
      <c r="C41" s="167"/>
      <c r="D41" s="167"/>
      <c r="E41" s="167"/>
      <c r="F41" s="34">
        <v>89</v>
      </c>
      <c r="G41" s="45">
        <v>92624.1</v>
      </c>
      <c r="H41" s="41"/>
      <c r="I41" s="93"/>
      <c r="J41" s="41"/>
      <c r="K41" s="41"/>
    </row>
    <row r="42" spans="1:11" s="48" customFormat="1" ht="26.25" customHeight="1">
      <c r="A42" s="188"/>
      <c r="B42" s="176" t="s">
        <v>126</v>
      </c>
      <c r="C42" s="170"/>
      <c r="D42" s="170"/>
      <c r="E42" s="170"/>
      <c r="F42" s="34">
        <v>5</v>
      </c>
      <c r="G42" s="45">
        <v>39725.8</v>
      </c>
      <c r="H42" s="46"/>
      <c r="I42" s="94"/>
      <c r="J42" s="47"/>
      <c r="K42" s="47"/>
    </row>
    <row r="43" spans="1:11" s="48" customFormat="1" ht="19.5" customHeight="1" thickBot="1">
      <c r="A43" s="188"/>
      <c r="B43" s="158" t="s">
        <v>52</v>
      </c>
      <c r="C43" s="159"/>
      <c r="D43" s="159"/>
      <c r="E43" s="159"/>
      <c r="F43" s="40"/>
      <c r="G43" s="49"/>
      <c r="H43" s="46"/>
      <c r="I43" s="94"/>
      <c r="J43" s="47"/>
      <c r="K43" s="47"/>
    </row>
    <row r="44" spans="1:9" ht="15.75" customHeight="1">
      <c r="A44" s="50"/>
      <c r="B44" s="50"/>
      <c r="C44" s="51"/>
      <c r="D44" s="51"/>
      <c r="E44" s="51"/>
      <c r="F44" s="52"/>
      <c r="G44" s="53"/>
      <c r="I44" s="85"/>
    </row>
    <row r="46" ht="15"/>
    <row r="47" ht="16.5" customHeight="1">
      <c r="B47" s="48"/>
    </row>
    <row r="48" ht="16.5" customHeight="1"/>
    <row r="49" ht="31.5" customHeight="1"/>
    <row r="50" ht="16.5" customHeight="1"/>
  </sheetData>
  <sheetProtection formatCells="0" selectLockedCells="1"/>
  <protectedRanges>
    <protectedRange sqref="B4:B5 E4:E5 F4" name="Диапазон1"/>
    <protectedRange sqref="G30:G31 G35:G40 G33 I30" name="Диапазон8"/>
    <protectedRange sqref="I17 G10:G21 I11 I19" name="Диапазон6_1"/>
    <protectedRange sqref="G22:G28" name="Диапазон7_1"/>
    <protectedRange sqref="G34" name="Диапазон8_1"/>
    <protectedRange sqref="G32" name="Диапазон8_2"/>
  </protectedRanges>
  <mergeCells count="57">
    <mergeCell ref="D23:E23"/>
    <mergeCell ref="A6:A7"/>
    <mergeCell ref="B42:E42"/>
    <mergeCell ref="B35:G35"/>
    <mergeCell ref="B40:E40"/>
    <mergeCell ref="B38:G39"/>
    <mergeCell ref="D12:E12"/>
    <mergeCell ref="A35:A37"/>
    <mergeCell ref="A38:A43"/>
    <mergeCell ref="C28:G28"/>
    <mergeCell ref="H6:K6"/>
    <mergeCell ref="H7:I7"/>
    <mergeCell ref="J7:K7"/>
    <mergeCell ref="H9:K9"/>
    <mergeCell ref="H28:K28"/>
    <mergeCell ref="D31:E31"/>
    <mergeCell ref="B8:E8"/>
    <mergeCell ref="D11:E11"/>
    <mergeCell ref="D10:E10"/>
    <mergeCell ref="D17:E17"/>
    <mergeCell ref="A2:G2"/>
    <mergeCell ref="D15:E15"/>
    <mergeCell ref="C10:C15"/>
    <mergeCell ref="D21:E21"/>
    <mergeCell ref="C16:C21"/>
    <mergeCell ref="B6:E6"/>
    <mergeCell ref="B7:E7"/>
    <mergeCell ref="D20:E20"/>
    <mergeCell ref="D16:E16"/>
    <mergeCell ref="D18:E18"/>
    <mergeCell ref="B43:E43"/>
    <mergeCell ref="C29:E29"/>
    <mergeCell ref="C30:C34"/>
    <mergeCell ref="D32:E32"/>
    <mergeCell ref="B36:E36"/>
    <mergeCell ref="B37:E37"/>
    <mergeCell ref="B41:E41"/>
    <mergeCell ref="D19:E19"/>
    <mergeCell ref="D13:E13"/>
    <mergeCell ref="B9:B34"/>
    <mergeCell ref="D27:E27"/>
    <mergeCell ref="C22:C27"/>
    <mergeCell ref="D26:E26"/>
    <mergeCell ref="D22:E22"/>
    <mergeCell ref="D33:E33"/>
    <mergeCell ref="D34:E34"/>
    <mergeCell ref="D24:E24"/>
    <mergeCell ref="F5:K5"/>
    <mergeCell ref="J4:K4"/>
    <mergeCell ref="B4:I4"/>
    <mergeCell ref="B5:E5"/>
    <mergeCell ref="A4:A5"/>
    <mergeCell ref="D25:E25"/>
    <mergeCell ref="C9:G9"/>
    <mergeCell ref="A8:A34"/>
    <mergeCell ref="D14:E14"/>
    <mergeCell ref="D30:E30"/>
  </mergeCells>
  <conditionalFormatting sqref="G6">
    <cfRule type="expression" priority="1" dxfId="1" stopIfTrue="1">
      <formula>$G$6&lt;$G$8</formula>
    </cfRule>
  </conditionalFormatting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geOrder="overThenDown" paperSize="9" scale="76" r:id="rId4"/>
  <headerFooter alignWithMargins="0"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1">
      <selection activeCell="C6" sqref="C6:D6"/>
    </sheetView>
  </sheetViews>
  <sheetFormatPr defaultColWidth="9.140625" defaultRowHeight="15"/>
  <cols>
    <col min="1" max="1" width="5.00390625" style="67" customWidth="1"/>
    <col min="2" max="2" width="32.421875" style="67" customWidth="1"/>
    <col min="3" max="3" width="11.8515625" style="67" customWidth="1"/>
    <col min="4" max="4" width="12.28125" style="67" customWidth="1"/>
    <col min="5" max="5" width="15.28125" style="67" customWidth="1"/>
    <col min="6" max="6" width="17.28125" style="67" customWidth="1"/>
    <col min="7" max="7" width="16.8515625" style="67" customWidth="1"/>
    <col min="8" max="8" width="14.57421875" style="67" customWidth="1"/>
    <col min="9" max="16384" width="9.140625" style="4" customWidth="1"/>
  </cols>
  <sheetData>
    <row r="1" spans="1:8" ht="15.75">
      <c r="A1" s="55"/>
      <c r="B1" s="55"/>
      <c r="C1" s="55"/>
      <c r="D1" s="55"/>
      <c r="E1" s="55"/>
      <c r="F1" s="55"/>
      <c r="G1" s="55"/>
      <c r="H1" s="55" t="s">
        <v>16</v>
      </c>
    </row>
    <row r="2" spans="1:8" ht="18.75">
      <c r="A2" s="190" t="s">
        <v>31</v>
      </c>
      <c r="B2" s="190"/>
      <c r="C2" s="190"/>
      <c r="D2" s="190"/>
      <c r="E2" s="190"/>
      <c r="F2" s="190"/>
      <c r="G2" s="190"/>
      <c r="H2" s="190"/>
    </row>
    <row r="3" spans="1:8" ht="15.75">
      <c r="A3" s="191" t="s">
        <v>115</v>
      </c>
      <c r="B3" s="191"/>
      <c r="C3" s="191"/>
      <c r="D3" s="191"/>
      <c r="E3" s="191"/>
      <c r="F3" s="191"/>
      <c r="G3" s="191"/>
      <c r="H3" s="191"/>
    </row>
    <row r="4" spans="1:8" ht="15.75">
      <c r="A4" s="194" t="s">
        <v>32</v>
      </c>
      <c r="B4" s="194"/>
      <c r="C4" s="194"/>
      <c r="D4" s="194"/>
      <c r="E4" s="194"/>
      <c r="F4" s="194"/>
      <c r="G4" s="194"/>
      <c r="H4" s="194"/>
    </row>
    <row r="5" spans="1:8" ht="19.5" customHeight="1">
      <c r="A5" s="197" t="s">
        <v>24</v>
      </c>
      <c r="B5" s="56" t="s">
        <v>33</v>
      </c>
      <c r="C5" s="210" t="s">
        <v>170</v>
      </c>
      <c r="D5" s="210"/>
      <c r="E5" s="210"/>
      <c r="F5" s="210"/>
      <c r="G5" s="210"/>
      <c r="H5" s="210"/>
    </row>
    <row r="6" spans="1:8" ht="21" customHeight="1">
      <c r="A6" s="198"/>
      <c r="B6" s="57" t="s">
        <v>34</v>
      </c>
      <c r="C6" s="203" t="s">
        <v>35</v>
      </c>
      <c r="D6" s="204"/>
      <c r="E6" s="195" t="s">
        <v>67</v>
      </c>
      <c r="F6" s="196"/>
      <c r="G6" s="195" t="s">
        <v>36</v>
      </c>
      <c r="H6" s="196"/>
    </row>
    <row r="7" spans="1:8" ht="17.25" customHeight="1">
      <c r="A7" s="208"/>
      <c r="B7" s="206"/>
      <c r="C7" s="199" t="s">
        <v>63</v>
      </c>
      <c r="D7" s="200"/>
      <c r="E7" s="199" t="s">
        <v>63</v>
      </c>
      <c r="F7" s="200"/>
      <c r="G7" s="199" t="s">
        <v>63</v>
      </c>
      <c r="H7" s="200"/>
    </row>
    <row r="8" spans="1:8" ht="15.75">
      <c r="A8" s="209"/>
      <c r="B8" s="207"/>
      <c r="C8" s="58" t="s">
        <v>64</v>
      </c>
      <c r="D8" s="59" t="s">
        <v>65</v>
      </c>
      <c r="E8" s="58" t="s">
        <v>64</v>
      </c>
      <c r="F8" s="59" t="s">
        <v>65</v>
      </c>
      <c r="G8" s="59" t="s">
        <v>64</v>
      </c>
      <c r="H8" s="59" t="s">
        <v>65</v>
      </c>
    </row>
    <row r="9" spans="1:8" ht="66.75" customHeight="1">
      <c r="A9" s="60" t="s">
        <v>4</v>
      </c>
      <c r="B9" s="61" t="s">
        <v>127</v>
      </c>
      <c r="C9" s="62"/>
      <c r="D9" s="62"/>
      <c r="E9" s="62">
        <v>25</v>
      </c>
      <c r="F9" s="63">
        <v>158</v>
      </c>
      <c r="G9" s="64"/>
      <c r="H9" s="64"/>
    </row>
    <row r="10" spans="1:8" ht="15.75" customHeight="1">
      <c r="A10" s="65" t="s">
        <v>5</v>
      </c>
      <c r="B10" s="61" t="s">
        <v>103</v>
      </c>
      <c r="C10" s="62"/>
      <c r="D10" s="62"/>
      <c r="E10" s="62">
        <v>1</v>
      </c>
      <c r="F10" s="63">
        <v>3</v>
      </c>
      <c r="G10" s="64"/>
      <c r="H10" s="64"/>
    </row>
    <row r="11" spans="1:8" ht="15.75" customHeight="1">
      <c r="A11" s="65" t="s">
        <v>6</v>
      </c>
      <c r="B11" s="61" t="s">
        <v>104</v>
      </c>
      <c r="C11" s="62"/>
      <c r="D11" s="62"/>
      <c r="E11" s="62">
        <v>3</v>
      </c>
      <c r="F11" s="63">
        <v>11</v>
      </c>
      <c r="G11" s="64"/>
      <c r="H11" s="64"/>
    </row>
    <row r="12" spans="1:8" ht="15.75" customHeight="1">
      <c r="A12" s="65" t="s">
        <v>7</v>
      </c>
      <c r="B12" s="61" t="s">
        <v>105</v>
      </c>
      <c r="C12" s="62"/>
      <c r="D12" s="62"/>
      <c r="E12" s="62">
        <v>17</v>
      </c>
      <c r="F12" s="63">
        <v>57</v>
      </c>
      <c r="G12" s="64"/>
      <c r="H12" s="64"/>
    </row>
    <row r="13" spans="1:8" ht="15.75">
      <c r="A13" s="65" t="s">
        <v>25</v>
      </c>
      <c r="B13" s="61" t="s">
        <v>106</v>
      </c>
      <c r="C13" s="62">
        <v>1</v>
      </c>
      <c r="D13" s="62">
        <v>1</v>
      </c>
      <c r="E13" s="62">
        <v>8</v>
      </c>
      <c r="F13" s="63">
        <v>22</v>
      </c>
      <c r="G13" s="64"/>
      <c r="H13" s="64"/>
    </row>
    <row r="14" spans="1:8" ht="15.75">
      <c r="A14" s="65" t="s">
        <v>26</v>
      </c>
      <c r="B14" s="61" t="s">
        <v>107</v>
      </c>
      <c r="C14" s="62">
        <v>2</v>
      </c>
      <c r="D14" s="62">
        <v>6</v>
      </c>
      <c r="E14" s="62">
        <v>11</v>
      </c>
      <c r="F14" s="63">
        <v>63</v>
      </c>
      <c r="G14" s="64"/>
      <c r="H14" s="64"/>
    </row>
    <row r="15" spans="1:8" ht="15.75">
      <c r="A15" s="65" t="s">
        <v>27</v>
      </c>
      <c r="B15" s="61" t="s">
        <v>108</v>
      </c>
      <c r="C15" s="62"/>
      <c r="D15" s="62"/>
      <c r="E15" s="62">
        <v>15</v>
      </c>
      <c r="F15" s="63">
        <v>68</v>
      </c>
      <c r="G15" s="64"/>
      <c r="H15" s="64"/>
    </row>
    <row r="16" spans="1:8" ht="15.75">
      <c r="A16" s="65" t="s">
        <v>28</v>
      </c>
      <c r="B16" s="61" t="s">
        <v>109</v>
      </c>
      <c r="C16" s="62"/>
      <c r="D16" s="62"/>
      <c r="E16" s="62">
        <v>8</v>
      </c>
      <c r="F16" s="63">
        <v>42</v>
      </c>
      <c r="G16" s="64"/>
      <c r="H16" s="64"/>
    </row>
    <row r="17" spans="1:8" ht="15.75">
      <c r="A17" s="65" t="s">
        <v>68</v>
      </c>
      <c r="B17" s="61" t="s">
        <v>110</v>
      </c>
      <c r="C17" s="62">
        <v>1</v>
      </c>
      <c r="D17" s="62">
        <v>3</v>
      </c>
      <c r="E17" s="62">
        <v>23</v>
      </c>
      <c r="F17" s="63">
        <v>82</v>
      </c>
      <c r="G17" s="64"/>
      <c r="H17" s="64"/>
    </row>
    <row r="18" spans="1:8" ht="15.75">
      <c r="A18" s="65" t="s">
        <v>69</v>
      </c>
      <c r="B18" s="61" t="s">
        <v>111</v>
      </c>
      <c r="C18" s="62"/>
      <c r="D18" s="62"/>
      <c r="E18" s="62">
        <v>7</v>
      </c>
      <c r="F18" s="63">
        <v>21</v>
      </c>
      <c r="G18" s="64"/>
      <c r="H18" s="64"/>
    </row>
    <row r="19" spans="1:8" ht="15.75">
      <c r="A19" s="65" t="s">
        <v>70</v>
      </c>
      <c r="B19" s="61" t="s">
        <v>112</v>
      </c>
      <c r="C19" s="62"/>
      <c r="D19" s="62"/>
      <c r="E19" s="62">
        <v>4</v>
      </c>
      <c r="F19" s="63">
        <v>9</v>
      </c>
      <c r="G19" s="64"/>
      <c r="H19" s="64"/>
    </row>
    <row r="20" spans="1:8" ht="15.75">
      <c r="A20" s="65" t="s">
        <v>71</v>
      </c>
      <c r="B20" s="61" t="s">
        <v>113</v>
      </c>
      <c r="C20" s="62"/>
      <c r="D20" s="62"/>
      <c r="E20" s="62">
        <v>6</v>
      </c>
      <c r="F20" s="63">
        <v>19</v>
      </c>
      <c r="G20" s="64"/>
      <c r="H20" s="64"/>
    </row>
    <row r="21" spans="1:8" ht="15.75">
      <c r="A21" s="65" t="s">
        <v>72</v>
      </c>
      <c r="B21" s="61" t="s">
        <v>114</v>
      </c>
      <c r="C21" s="62"/>
      <c r="D21" s="62"/>
      <c r="E21" s="62">
        <v>0</v>
      </c>
      <c r="F21" s="62">
        <v>0</v>
      </c>
      <c r="G21" s="64"/>
      <c r="H21" s="64"/>
    </row>
    <row r="22" spans="1:8" ht="15.75">
      <c r="A22" s="211" t="s">
        <v>73</v>
      </c>
      <c r="B22" s="212"/>
      <c r="C22" s="66">
        <f aca="true" t="shared" si="0" ref="C22:H22">C9+C10+C11+C12+C13+C14+C15+C16+C17+C18+C19+C20+C21</f>
        <v>4</v>
      </c>
      <c r="D22" s="66">
        <f t="shared" si="0"/>
        <v>10</v>
      </c>
      <c r="E22" s="66">
        <f t="shared" si="0"/>
        <v>128</v>
      </c>
      <c r="F22" s="66">
        <f t="shared" si="0"/>
        <v>555</v>
      </c>
      <c r="G22" s="66">
        <f t="shared" si="0"/>
        <v>0</v>
      </c>
      <c r="H22" s="66">
        <f t="shared" si="0"/>
        <v>0</v>
      </c>
    </row>
    <row r="23" spans="1:8" ht="36" customHeight="1">
      <c r="A23" s="65" t="s">
        <v>37</v>
      </c>
      <c r="B23" s="61" t="s">
        <v>61</v>
      </c>
      <c r="C23" s="201">
        <f>D22/C22</f>
        <v>2.5</v>
      </c>
      <c r="D23" s="202"/>
      <c r="E23" s="201">
        <f>F22/E22</f>
        <v>4.3359375</v>
      </c>
      <c r="F23" s="202"/>
      <c r="G23" s="192"/>
      <c r="H23" s="193"/>
    </row>
    <row r="24" spans="1:8" ht="35.25" customHeight="1">
      <c r="A24" s="65" t="s">
        <v>37</v>
      </c>
      <c r="B24" s="61" t="s">
        <v>62</v>
      </c>
      <c r="C24" s="201">
        <f>(D22+F22+H22)/(C22+E22+G22)</f>
        <v>4.28030303030303</v>
      </c>
      <c r="D24" s="205"/>
      <c r="E24" s="205"/>
      <c r="F24" s="205"/>
      <c r="G24" s="205"/>
      <c r="H24" s="202"/>
    </row>
  </sheetData>
  <sheetProtection/>
  <mergeCells count="18">
    <mergeCell ref="C7:D7"/>
    <mergeCell ref="G7:H7"/>
    <mergeCell ref="C24:H24"/>
    <mergeCell ref="B7:B8"/>
    <mergeCell ref="A7:A8"/>
    <mergeCell ref="C5:H5"/>
    <mergeCell ref="C23:D23"/>
    <mergeCell ref="A22:B22"/>
    <mergeCell ref="A2:H2"/>
    <mergeCell ref="A3:H3"/>
    <mergeCell ref="G23:H23"/>
    <mergeCell ref="A4:H4"/>
    <mergeCell ref="G6:H6"/>
    <mergeCell ref="A5:A6"/>
    <mergeCell ref="E7:F7"/>
    <mergeCell ref="E23:F23"/>
    <mergeCell ref="E6:F6"/>
    <mergeCell ref="C6:D6"/>
  </mergeCells>
  <printOptions/>
  <pageMargins left="0.7" right="0.7" top="0.75" bottom="0.75" header="0.3" footer="0.3"/>
  <pageSetup horizontalDpi="200" verticalDpi="200" orientation="landscape" paperSize="9" r:id="rId1"/>
  <ignoredErrors>
    <ignoredError sqref="D24:H24 F2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2" sqref="A12:I12"/>
    </sheetView>
  </sheetViews>
  <sheetFormatPr defaultColWidth="9.140625" defaultRowHeight="15"/>
  <cols>
    <col min="1" max="1" width="6.421875" style="104" customWidth="1"/>
    <col min="2" max="2" width="19.8515625" style="104" customWidth="1"/>
    <col min="3" max="3" width="32.7109375" style="104" customWidth="1"/>
    <col min="4" max="4" width="27.57421875" style="104" customWidth="1"/>
    <col min="5" max="5" width="21.57421875" style="104" customWidth="1"/>
    <col min="6" max="6" width="21.28125" style="104" customWidth="1"/>
  </cols>
  <sheetData>
    <row r="1" spans="1:9" ht="24.75" customHeight="1">
      <c r="A1" s="96"/>
      <c r="B1" s="96"/>
      <c r="C1" s="96"/>
      <c r="D1" s="96"/>
      <c r="E1" s="216" t="s">
        <v>168</v>
      </c>
      <c r="F1" s="216"/>
      <c r="G1" s="4"/>
      <c r="H1" s="4"/>
      <c r="I1" s="4"/>
    </row>
    <row r="2" spans="1:9" ht="15">
      <c r="A2" s="96"/>
      <c r="B2" s="96"/>
      <c r="C2" s="96"/>
      <c r="D2" s="96"/>
      <c r="E2" s="96"/>
      <c r="F2" s="96"/>
      <c r="G2" s="4"/>
      <c r="H2" s="4"/>
      <c r="I2" s="4"/>
    </row>
    <row r="3" spans="1:9" ht="120" customHeight="1">
      <c r="A3" s="217" t="s">
        <v>171</v>
      </c>
      <c r="B3" s="217"/>
      <c r="C3" s="217"/>
      <c r="D3" s="217"/>
      <c r="E3" s="217"/>
      <c r="F3" s="217"/>
      <c r="G3" s="4"/>
      <c r="H3" s="4"/>
      <c r="I3" s="1"/>
    </row>
    <row r="4" spans="1:9" ht="15.75">
      <c r="A4" s="218" t="s">
        <v>24</v>
      </c>
      <c r="B4" s="218" t="s">
        <v>81</v>
      </c>
      <c r="C4" s="218" t="s">
        <v>78</v>
      </c>
      <c r="D4" s="218" t="s">
        <v>79</v>
      </c>
      <c r="E4" s="219" t="s">
        <v>80</v>
      </c>
      <c r="F4" s="219"/>
      <c r="G4" s="4"/>
      <c r="H4" s="4"/>
      <c r="I4" s="4"/>
    </row>
    <row r="5" spans="1:9" ht="126">
      <c r="A5" s="218"/>
      <c r="B5" s="218"/>
      <c r="C5" s="218"/>
      <c r="D5" s="218"/>
      <c r="E5" s="95" t="s">
        <v>83</v>
      </c>
      <c r="F5" s="95" t="s">
        <v>82</v>
      </c>
      <c r="G5" s="4"/>
      <c r="H5" s="4"/>
      <c r="I5" s="4"/>
    </row>
    <row r="6" spans="1:9" ht="15.7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4"/>
      <c r="H6" s="4"/>
      <c r="I6" s="4"/>
    </row>
    <row r="7" spans="1:10" ht="15.75">
      <c r="A7" s="97">
        <v>1</v>
      </c>
      <c r="B7" s="97"/>
      <c r="C7" s="98"/>
      <c r="D7" s="99"/>
      <c r="E7" s="100"/>
      <c r="F7" s="100"/>
      <c r="G7" s="4"/>
      <c r="H7" s="4"/>
      <c r="I7" s="4"/>
      <c r="J7" s="101"/>
    </row>
    <row r="8" spans="1:9" ht="15">
      <c r="A8" s="97">
        <v>2</v>
      </c>
      <c r="B8" s="97"/>
      <c r="C8" s="98"/>
      <c r="D8" s="102"/>
      <c r="E8" s="103"/>
      <c r="F8" s="103"/>
      <c r="G8" s="4"/>
      <c r="H8" s="4"/>
      <c r="I8" s="4"/>
    </row>
    <row r="9" spans="1:9" ht="94.5" customHeight="1">
      <c r="A9" s="213"/>
      <c r="B9" s="213"/>
      <c r="C9" s="213"/>
      <c r="D9" s="213"/>
      <c r="E9" s="213"/>
      <c r="F9" s="213"/>
      <c r="G9" s="213"/>
      <c r="H9" s="213"/>
      <c r="I9" s="213"/>
    </row>
    <row r="10" spans="1:9" ht="33.75" customHeight="1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22.5" customHeight="1">
      <c r="A11" s="215"/>
      <c r="B11" s="215"/>
      <c r="C11" s="215"/>
      <c r="D11" s="215"/>
      <c r="E11" s="215"/>
      <c r="F11" s="215"/>
      <c r="G11" s="215"/>
      <c r="H11" s="215"/>
      <c r="I11" s="215"/>
    </row>
    <row r="12" spans="1:9" ht="36" customHeight="1">
      <c r="A12" s="213"/>
      <c r="B12" s="213"/>
      <c r="C12" s="213"/>
      <c r="D12" s="213"/>
      <c r="E12" s="213"/>
      <c r="F12" s="213"/>
      <c r="G12" s="213"/>
      <c r="H12" s="213"/>
      <c r="I12" s="213"/>
    </row>
    <row r="14" spans="1:9" ht="15">
      <c r="A14" s="214"/>
      <c r="B14" s="214"/>
      <c r="C14" s="214"/>
      <c r="D14" s="214"/>
      <c r="E14" s="214"/>
      <c r="F14" s="214"/>
      <c r="G14" s="214"/>
      <c r="H14" s="214"/>
      <c r="I14" s="214"/>
    </row>
  </sheetData>
  <sheetProtection/>
  <mergeCells count="12">
    <mergeCell ref="D4:D5"/>
    <mergeCell ref="E4:F4"/>
    <mergeCell ref="A12:I12"/>
    <mergeCell ref="A14:I14"/>
    <mergeCell ref="A9:I9"/>
    <mergeCell ref="A10:I10"/>
    <mergeCell ref="A11:I11"/>
    <mergeCell ref="E1:F1"/>
    <mergeCell ref="A3:F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31">
      <selection activeCell="G12" sqref="G12:G44"/>
    </sheetView>
  </sheetViews>
  <sheetFormatPr defaultColWidth="9.140625" defaultRowHeight="15"/>
  <cols>
    <col min="1" max="1" width="4.00390625" style="68" customWidth="1"/>
    <col min="2" max="2" width="20.28125" style="68" customWidth="1"/>
    <col min="3" max="3" width="20.421875" style="68" customWidth="1"/>
    <col min="4" max="4" width="17.00390625" style="68" customWidth="1"/>
    <col min="5" max="5" width="25.7109375" style="68" customWidth="1"/>
    <col min="6" max="6" width="20.8515625" style="68" customWidth="1"/>
    <col min="7" max="7" width="21.421875" style="68" customWidth="1"/>
    <col min="8" max="8" width="15.421875" style="68" customWidth="1"/>
    <col min="9" max="16384" width="9.140625" style="68" customWidth="1"/>
  </cols>
  <sheetData>
    <row r="1" spans="6:7" ht="79.5" customHeight="1">
      <c r="F1" s="229" t="s">
        <v>166</v>
      </c>
      <c r="G1" s="229"/>
    </row>
    <row r="2" ht="18.75">
      <c r="D2" s="91" t="s">
        <v>165</v>
      </c>
    </row>
    <row r="3" spans="1:7" ht="80.25" customHeight="1">
      <c r="A3" s="230" t="s">
        <v>172</v>
      </c>
      <c r="B3" s="230"/>
      <c r="C3" s="230"/>
      <c r="D3" s="230"/>
      <c r="E3" s="230"/>
      <c r="F3" s="230"/>
      <c r="G3" s="230"/>
    </row>
    <row r="5" spans="1:7" ht="47.25" customHeight="1">
      <c r="A5" s="226" t="s">
        <v>24</v>
      </c>
      <c r="B5" s="226" t="s">
        <v>86</v>
      </c>
      <c r="C5" s="226" t="s">
        <v>87</v>
      </c>
      <c r="D5" s="226" t="s">
        <v>88</v>
      </c>
      <c r="E5" s="226" t="s">
        <v>89</v>
      </c>
      <c r="F5" s="226" t="s">
        <v>90</v>
      </c>
      <c r="G5" s="226" t="s">
        <v>91</v>
      </c>
    </row>
    <row r="6" spans="1:7" ht="15.75" customHeight="1">
      <c r="A6" s="226"/>
      <c r="B6" s="226"/>
      <c r="C6" s="226"/>
      <c r="D6" s="226"/>
      <c r="E6" s="226"/>
      <c r="F6" s="226"/>
      <c r="G6" s="226"/>
    </row>
    <row r="7" spans="1:7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31.5">
      <c r="A8" s="2">
        <v>1</v>
      </c>
      <c r="B8" s="72" t="s">
        <v>128</v>
      </c>
      <c r="C8" s="72" t="s">
        <v>129</v>
      </c>
      <c r="D8" s="73">
        <v>16040</v>
      </c>
      <c r="E8" s="2" t="s">
        <v>130</v>
      </c>
      <c r="F8" s="2" t="s">
        <v>131</v>
      </c>
      <c r="G8" s="86" t="s">
        <v>131</v>
      </c>
    </row>
    <row r="9" spans="1:7" ht="31.5">
      <c r="A9" s="2">
        <f aca="true" t="shared" si="0" ref="A9:A44">A8+1</f>
        <v>2</v>
      </c>
      <c r="B9" s="72" t="s">
        <v>128</v>
      </c>
      <c r="C9" s="72" t="s">
        <v>129</v>
      </c>
      <c r="D9" s="73">
        <v>19720</v>
      </c>
      <c r="E9" s="2" t="s">
        <v>130</v>
      </c>
      <c r="F9" s="2" t="s">
        <v>131</v>
      </c>
      <c r="G9" s="86" t="s">
        <v>131</v>
      </c>
    </row>
    <row r="10" spans="1:7" ht="78.75">
      <c r="A10" s="86">
        <f t="shared" si="0"/>
        <v>3</v>
      </c>
      <c r="B10" s="72" t="s">
        <v>134</v>
      </c>
      <c r="C10" s="72" t="s">
        <v>135</v>
      </c>
      <c r="D10" s="73">
        <v>22500</v>
      </c>
      <c r="E10" s="2" t="s">
        <v>130</v>
      </c>
      <c r="F10" s="2" t="s">
        <v>131</v>
      </c>
      <c r="G10" s="86" t="s">
        <v>131</v>
      </c>
    </row>
    <row r="11" spans="1:7" ht="31.5">
      <c r="A11" s="86">
        <f t="shared" si="0"/>
        <v>4</v>
      </c>
      <c r="B11" s="72" t="s">
        <v>128</v>
      </c>
      <c r="C11" s="72" t="s">
        <v>137</v>
      </c>
      <c r="D11" s="73">
        <v>2000</v>
      </c>
      <c r="E11" s="75" t="s">
        <v>130</v>
      </c>
      <c r="F11" s="75" t="s">
        <v>131</v>
      </c>
      <c r="G11" s="86" t="s">
        <v>131</v>
      </c>
    </row>
    <row r="12" spans="1:7" ht="299.25">
      <c r="A12" s="86">
        <f t="shared" si="0"/>
        <v>5</v>
      </c>
      <c r="B12" s="72" t="s">
        <v>134</v>
      </c>
      <c r="C12" s="72" t="s">
        <v>136</v>
      </c>
      <c r="D12" s="73">
        <v>27000</v>
      </c>
      <c r="E12" s="75" t="s">
        <v>130</v>
      </c>
      <c r="F12" s="75">
        <v>7724930268</v>
      </c>
      <c r="G12" s="73">
        <v>13000</v>
      </c>
    </row>
    <row r="13" spans="1:7" ht="60">
      <c r="A13" s="86">
        <f t="shared" si="0"/>
        <v>6</v>
      </c>
      <c r="B13" s="223" t="s">
        <v>132</v>
      </c>
      <c r="C13" s="87" t="s">
        <v>133</v>
      </c>
      <c r="D13" s="90">
        <v>159900</v>
      </c>
      <c r="E13" s="89" t="s">
        <v>130</v>
      </c>
      <c r="F13" s="89">
        <v>5257164874</v>
      </c>
      <c r="G13" s="90">
        <v>159900</v>
      </c>
    </row>
    <row r="14" spans="1:7" ht="15.75">
      <c r="A14" s="86">
        <f t="shared" si="0"/>
        <v>7</v>
      </c>
      <c r="B14" s="224"/>
      <c r="C14" s="87" t="s">
        <v>163</v>
      </c>
      <c r="D14" s="90">
        <v>35000</v>
      </c>
      <c r="E14" s="89" t="s">
        <v>130</v>
      </c>
      <c r="F14" s="89" t="s">
        <v>131</v>
      </c>
      <c r="G14" s="90">
        <v>0</v>
      </c>
    </row>
    <row r="15" spans="1:7" ht="15.75">
      <c r="A15" s="86">
        <f t="shared" si="0"/>
        <v>8</v>
      </c>
      <c r="B15" s="224"/>
      <c r="C15" s="87" t="s">
        <v>164</v>
      </c>
      <c r="D15" s="90">
        <v>50000</v>
      </c>
      <c r="E15" s="89" t="s">
        <v>130</v>
      </c>
      <c r="F15" s="89" t="s">
        <v>131</v>
      </c>
      <c r="G15" s="90">
        <v>0</v>
      </c>
    </row>
    <row r="16" spans="1:7" ht="15.75">
      <c r="A16" s="86">
        <f t="shared" si="0"/>
        <v>9</v>
      </c>
      <c r="B16" s="225"/>
      <c r="C16" s="87" t="s">
        <v>164</v>
      </c>
      <c r="D16" s="90">
        <v>50000</v>
      </c>
      <c r="E16" s="89" t="s">
        <v>130</v>
      </c>
      <c r="F16" s="89">
        <v>7329019664</v>
      </c>
      <c r="G16" s="90">
        <v>50000</v>
      </c>
    </row>
    <row r="17" spans="1:7" ht="30">
      <c r="A17" s="86">
        <f t="shared" si="0"/>
        <v>10</v>
      </c>
      <c r="B17" s="220" t="s">
        <v>161</v>
      </c>
      <c r="C17" s="87" t="s">
        <v>140</v>
      </c>
      <c r="D17" s="90">
        <v>288281.67</v>
      </c>
      <c r="E17" s="89" t="s">
        <v>130</v>
      </c>
      <c r="F17" s="89">
        <v>7326051934</v>
      </c>
      <c r="G17" s="232">
        <v>265400</v>
      </c>
    </row>
    <row r="18" spans="1:7" ht="30">
      <c r="A18" s="86">
        <f t="shared" si="0"/>
        <v>11</v>
      </c>
      <c r="B18" s="221"/>
      <c r="C18" s="87" t="s">
        <v>141</v>
      </c>
      <c r="D18" s="90">
        <v>72967.67</v>
      </c>
      <c r="E18" s="89" t="s">
        <v>130</v>
      </c>
      <c r="F18" s="89">
        <v>165713415569</v>
      </c>
      <c r="G18" s="232">
        <v>54750</v>
      </c>
    </row>
    <row r="19" spans="1:7" ht="30">
      <c r="A19" s="86">
        <f t="shared" si="0"/>
        <v>12</v>
      </c>
      <c r="B19" s="221"/>
      <c r="C19" s="87" t="s">
        <v>142</v>
      </c>
      <c r="D19" s="90">
        <v>531893.02</v>
      </c>
      <c r="E19" s="89" t="s">
        <v>130</v>
      </c>
      <c r="F19" s="89">
        <v>664602742322</v>
      </c>
      <c r="G19" s="232">
        <v>506105</v>
      </c>
    </row>
    <row r="20" spans="1:7" ht="60">
      <c r="A20" s="86">
        <f t="shared" si="0"/>
        <v>13</v>
      </c>
      <c r="B20" s="221"/>
      <c r="C20" s="87" t="s">
        <v>143</v>
      </c>
      <c r="D20" s="90">
        <v>93764.33</v>
      </c>
      <c r="E20" s="89" t="s">
        <v>130</v>
      </c>
      <c r="F20" s="89">
        <v>212411527279</v>
      </c>
      <c r="G20" s="232">
        <v>63700</v>
      </c>
    </row>
    <row r="21" spans="1:7" ht="45">
      <c r="A21" s="86">
        <f t="shared" si="0"/>
        <v>14</v>
      </c>
      <c r="B21" s="221"/>
      <c r="C21" s="87" t="s">
        <v>144</v>
      </c>
      <c r="D21" s="90">
        <v>263278.8</v>
      </c>
      <c r="E21" s="89" t="s">
        <v>130</v>
      </c>
      <c r="F21" s="89">
        <v>664602742322</v>
      </c>
      <c r="G21" s="232">
        <v>250372</v>
      </c>
    </row>
    <row r="22" spans="1:7" ht="30">
      <c r="A22" s="86">
        <f t="shared" si="0"/>
        <v>15</v>
      </c>
      <c r="B22" s="221"/>
      <c r="C22" s="87" t="s">
        <v>145</v>
      </c>
      <c r="D22" s="90">
        <v>546166.66</v>
      </c>
      <c r="E22" s="89" t="s">
        <v>130</v>
      </c>
      <c r="F22" s="89">
        <v>732810654596</v>
      </c>
      <c r="G22" s="88">
        <v>546166.66</v>
      </c>
    </row>
    <row r="23" spans="1:7" ht="30">
      <c r="A23" s="86">
        <f t="shared" si="0"/>
        <v>16</v>
      </c>
      <c r="B23" s="221"/>
      <c r="C23" s="87" t="s">
        <v>145</v>
      </c>
      <c r="D23" s="90">
        <v>479333.33</v>
      </c>
      <c r="E23" s="89" t="s">
        <v>130</v>
      </c>
      <c r="F23" s="89">
        <v>732810654596</v>
      </c>
      <c r="G23" s="88">
        <v>479333.33</v>
      </c>
    </row>
    <row r="24" spans="1:7" ht="30">
      <c r="A24" s="86">
        <f t="shared" si="0"/>
        <v>17</v>
      </c>
      <c r="B24" s="221"/>
      <c r="C24" s="87" t="s">
        <v>145</v>
      </c>
      <c r="D24" s="90">
        <v>406066.59</v>
      </c>
      <c r="E24" s="89" t="s">
        <v>130</v>
      </c>
      <c r="F24" s="89">
        <v>732810654596</v>
      </c>
      <c r="G24" s="88">
        <v>406066.59</v>
      </c>
    </row>
    <row r="25" spans="1:7" ht="30">
      <c r="A25" s="86">
        <f t="shared" si="0"/>
        <v>18</v>
      </c>
      <c r="B25" s="221"/>
      <c r="C25" s="87" t="s">
        <v>145</v>
      </c>
      <c r="D25" s="90">
        <v>363666.63</v>
      </c>
      <c r="E25" s="89" t="s">
        <v>130</v>
      </c>
      <c r="F25" s="89">
        <v>732810654596</v>
      </c>
      <c r="G25" s="88">
        <v>363666.63</v>
      </c>
    </row>
    <row r="26" spans="1:7" ht="30">
      <c r="A26" s="86">
        <f t="shared" si="0"/>
        <v>19</v>
      </c>
      <c r="B26" s="221"/>
      <c r="C26" s="87" t="s">
        <v>145</v>
      </c>
      <c r="D26" s="90">
        <v>362733.29</v>
      </c>
      <c r="E26" s="89" t="s">
        <v>130</v>
      </c>
      <c r="F26" s="89">
        <v>732810654596</v>
      </c>
      <c r="G26" s="88">
        <v>362733.29</v>
      </c>
    </row>
    <row r="27" spans="1:7" ht="30">
      <c r="A27" s="86">
        <f t="shared" si="0"/>
        <v>20</v>
      </c>
      <c r="B27" s="221"/>
      <c r="C27" s="87" t="s">
        <v>146</v>
      </c>
      <c r="D27" s="90">
        <v>251752</v>
      </c>
      <c r="E27" s="89" t="s">
        <v>130</v>
      </c>
      <c r="F27" s="89">
        <v>662606747550</v>
      </c>
      <c r="G27" s="232">
        <v>251752</v>
      </c>
    </row>
    <row r="28" spans="1:7" ht="15.75" customHeight="1">
      <c r="A28" s="86">
        <f t="shared" si="0"/>
        <v>21</v>
      </c>
      <c r="B28" s="221"/>
      <c r="C28" s="87" t="s">
        <v>147</v>
      </c>
      <c r="D28" s="90">
        <v>383423</v>
      </c>
      <c r="E28" s="89" t="s">
        <v>130</v>
      </c>
      <c r="F28" s="89">
        <v>662606747550</v>
      </c>
      <c r="G28" s="232">
        <v>383423</v>
      </c>
    </row>
    <row r="29" spans="1:7" ht="45">
      <c r="A29" s="86">
        <f t="shared" si="0"/>
        <v>22</v>
      </c>
      <c r="B29" s="221"/>
      <c r="C29" s="87" t="s">
        <v>148</v>
      </c>
      <c r="D29" s="90">
        <v>370231.4</v>
      </c>
      <c r="E29" s="89" t="s">
        <v>130</v>
      </c>
      <c r="F29" s="89">
        <v>7329010284</v>
      </c>
      <c r="G29" s="232">
        <v>370231.4</v>
      </c>
    </row>
    <row r="30" spans="1:7" ht="15.75" customHeight="1">
      <c r="A30" s="86">
        <f t="shared" si="0"/>
        <v>23</v>
      </c>
      <c r="B30" s="222"/>
      <c r="C30" s="87" t="s">
        <v>147</v>
      </c>
      <c r="D30" s="90">
        <v>115192.67</v>
      </c>
      <c r="E30" s="89" t="s">
        <v>130</v>
      </c>
      <c r="F30" s="89">
        <v>662006900158</v>
      </c>
      <c r="G30" s="88">
        <v>115192.67</v>
      </c>
    </row>
    <row r="31" spans="1:7" ht="60">
      <c r="A31" s="86">
        <f t="shared" si="0"/>
        <v>24</v>
      </c>
      <c r="B31" s="220" t="s">
        <v>162</v>
      </c>
      <c r="C31" s="87" t="s">
        <v>149</v>
      </c>
      <c r="D31" s="90">
        <v>121503</v>
      </c>
      <c r="E31" s="89" t="s">
        <v>130</v>
      </c>
      <c r="F31" s="89">
        <v>664602742322</v>
      </c>
      <c r="G31" s="89">
        <v>115590</v>
      </c>
    </row>
    <row r="32" spans="1:7" ht="30">
      <c r="A32" s="86">
        <f t="shared" si="0"/>
        <v>25</v>
      </c>
      <c r="B32" s="221"/>
      <c r="C32" s="87" t="s">
        <v>150</v>
      </c>
      <c r="D32" s="90">
        <v>258868</v>
      </c>
      <c r="E32" s="89" t="s">
        <v>130</v>
      </c>
      <c r="F32" s="89">
        <v>662006900158</v>
      </c>
      <c r="G32" s="89">
        <v>213942</v>
      </c>
    </row>
    <row r="33" spans="1:7" ht="45">
      <c r="A33" s="86">
        <f t="shared" si="0"/>
        <v>26</v>
      </c>
      <c r="B33" s="221"/>
      <c r="C33" s="87" t="s">
        <v>151</v>
      </c>
      <c r="D33" s="90">
        <v>68756</v>
      </c>
      <c r="E33" s="89" t="s">
        <v>130</v>
      </c>
      <c r="F33" s="89">
        <v>662006900158</v>
      </c>
      <c r="G33" s="89">
        <v>56823</v>
      </c>
    </row>
    <row r="34" spans="1:7" ht="45">
      <c r="A34" s="86">
        <f t="shared" si="0"/>
        <v>27</v>
      </c>
      <c r="B34" s="221"/>
      <c r="C34" s="87" t="s">
        <v>152</v>
      </c>
      <c r="D34" s="90">
        <v>449700</v>
      </c>
      <c r="E34" s="89" t="s">
        <v>130</v>
      </c>
      <c r="F34" s="89">
        <v>732810654596</v>
      </c>
      <c r="G34" s="89">
        <v>415600</v>
      </c>
    </row>
    <row r="35" spans="1:7" ht="45">
      <c r="A35" s="86">
        <f t="shared" si="0"/>
        <v>28</v>
      </c>
      <c r="B35" s="221"/>
      <c r="C35" s="87" t="s">
        <v>152</v>
      </c>
      <c r="D35" s="90">
        <v>236240</v>
      </c>
      <c r="E35" s="89" t="s">
        <v>130</v>
      </c>
      <c r="F35" s="89">
        <v>732810654596</v>
      </c>
      <c r="G35" s="89">
        <v>214000</v>
      </c>
    </row>
    <row r="36" spans="1:7" ht="45">
      <c r="A36" s="86">
        <f t="shared" si="0"/>
        <v>29</v>
      </c>
      <c r="B36" s="221"/>
      <c r="C36" s="87" t="s">
        <v>153</v>
      </c>
      <c r="D36" s="90">
        <v>201000</v>
      </c>
      <c r="E36" s="89" t="s">
        <v>130</v>
      </c>
      <c r="F36" s="89">
        <v>732810654596</v>
      </c>
      <c r="G36" s="89">
        <v>190000</v>
      </c>
    </row>
    <row r="37" spans="1:7" ht="30">
      <c r="A37" s="86">
        <f t="shared" si="0"/>
        <v>30</v>
      </c>
      <c r="B37" s="221"/>
      <c r="C37" s="87" t="s">
        <v>154</v>
      </c>
      <c r="D37" s="90">
        <v>211436</v>
      </c>
      <c r="E37" s="89" t="s">
        <v>130</v>
      </c>
      <c r="F37" s="89">
        <v>7326051934</v>
      </c>
      <c r="G37" s="89">
        <v>186050</v>
      </c>
    </row>
    <row r="38" spans="1:7" ht="45">
      <c r="A38" s="86">
        <f t="shared" si="0"/>
        <v>31</v>
      </c>
      <c r="B38" s="221"/>
      <c r="C38" s="87" t="s">
        <v>155</v>
      </c>
      <c r="D38" s="90">
        <v>279126.07</v>
      </c>
      <c r="E38" s="89" t="s">
        <v>130</v>
      </c>
      <c r="F38" s="89">
        <v>7329010284</v>
      </c>
      <c r="G38" s="89">
        <v>279126</v>
      </c>
    </row>
    <row r="39" spans="1:7" ht="45">
      <c r="A39" s="86">
        <f t="shared" si="0"/>
        <v>32</v>
      </c>
      <c r="B39" s="221"/>
      <c r="C39" s="87" t="s">
        <v>173</v>
      </c>
      <c r="D39" s="90">
        <v>36900</v>
      </c>
      <c r="E39" s="89" t="s">
        <v>130</v>
      </c>
      <c r="F39" s="89">
        <v>732810654596</v>
      </c>
      <c r="G39" s="89">
        <v>33900</v>
      </c>
    </row>
    <row r="40" spans="1:7" ht="45">
      <c r="A40" s="86">
        <f t="shared" si="0"/>
        <v>33</v>
      </c>
      <c r="B40" s="221"/>
      <c r="C40" s="87" t="s">
        <v>156</v>
      </c>
      <c r="D40" s="90">
        <v>530000</v>
      </c>
      <c r="E40" s="89" t="s">
        <v>130</v>
      </c>
      <c r="F40" s="89">
        <v>732810654596</v>
      </c>
      <c r="G40" s="89">
        <v>500000</v>
      </c>
    </row>
    <row r="41" spans="1:7" ht="45">
      <c r="A41" s="86">
        <f t="shared" si="0"/>
        <v>34</v>
      </c>
      <c r="B41" s="221"/>
      <c r="C41" s="87" t="s">
        <v>157</v>
      </c>
      <c r="D41" s="90">
        <v>484520</v>
      </c>
      <c r="E41" s="89" t="s">
        <v>130</v>
      </c>
      <c r="F41" s="89">
        <v>732810654596</v>
      </c>
      <c r="G41" s="89">
        <v>459250</v>
      </c>
    </row>
    <row r="42" spans="1:7" ht="30">
      <c r="A42" s="86">
        <f t="shared" si="0"/>
        <v>35</v>
      </c>
      <c r="B42" s="221"/>
      <c r="C42" s="87" t="s">
        <v>158</v>
      </c>
      <c r="D42" s="90">
        <v>210300</v>
      </c>
      <c r="E42" s="89" t="s">
        <v>130</v>
      </c>
      <c r="F42" s="89">
        <v>732810654596</v>
      </c>
      <c r="G42" s="89">
        <v>200400</v>
      </c>
    </row>
    <row r="43" spans="1:7" ht="15.75">
      <c r="A43" s="86">
        <f t="shared" si="0"/>
        <v>36</v>
      </c>
      <c r="B43" s="221"/>
      <c r="C43" s="87" t="s">
        <v>159</v>
      </c>
      <c r="D43" s="90">
        <v>115000</v>
      </c>
      <c r="E43" s="89" t="s">
        <v>130</v>
      </c>
      <c r="F43" s="89">
        <v>732810654596</v>
      </c>
      <c r="G43" s="89">
        <v>110000</v>
      </c>
    </row>
    <row r="44" spans="1:7" ht="45">
      <c r="A44" s="86">
        <f t="shared" si="0"/>
        <v>37</v>
      </c>
      <c r="B44" s="222"/>
      <c r="C44" s="87" t="s">
        <v>160</v>
      </c>
      <c r="D44" s="90">
        <v>459400</v>
      </c>
      <c r="E44" s="89" t="s">
        <v>130</v>
      </c>
      <c r="F44" s="89">
        <v>732810654596</v>
      </c>
      <c r="G44" s="89">
        <v>438100</v>
      </c>
    </row>
    <row r="45" spans="1:7" ht="15.75">
      <c r="A45" s="3"/>
      <c r="B45" s="231" t="s">
        <v>85</v>
      </c>
      <c r="C45" s="231"/>
      <c r="D45" s="74">
        <f>SUM(D8:D44)</f>
        <v>8573660.13</v>
      </c>
      <c r="E45" s="74"/>
      <c r="F45" s="74"/>
      <c r="G45" s="74">
        <f>SUM(G8:G44)</f>
        <v>8054573.57</v>
      </c>
    </row>
    <row r="47" spans="1:7" ht="52.5" customHeight="1">
      <c r="A47" s="227" t="s">
        <v>92</v>
      </c>
      <c r="B47" s="228"/>
      <c r="C47" s="228"/>
      <c r="D47" s="228"/>
      <c r="E47" s="228"/>
      <c r="F47" s="228"/>
      <c r="G47" s="228"/>
    </row>
  </sheetData>
  <sheetProtection/>
  <mergeCells count="14">
    <mergeCell ref="A5:A6"/>
    <mergeCell ref="D5:D6"/>
    <mergeCell ref="G5:G6"/>
    <mergeCell ref="E5:E6"/>
    <mergeCell ref="B17:B30"/>
    <mergeCell ref="B31:B44"/>
    <mergeCell ref="B13:B16"/>
    <mergeCell ref="F5:F6"/>
    <mergeCell ref="A47:G47"/>
    <mergeCell ref="F1:G1"/>
    <mergeCell ref="A3:G3"/>
    <mergeCell ref="B45:C45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2022-09-05T05:29:21Z</cp:lastPrinted>
  <dcterms:created xsi:type="dcterms:W3CDTF">2008-01-14T14:27:51Z</dcterms:created>
  <dcterms:modified xsi:type="dcterms:W3CDTF">2023-01-12T06:07:08Z</dcterms:modified>
  <cp:category/>
  <cp:version/>
  <cp:contentType/>
  <cp:contentStatus/>
</cp:coreProperties>
</file>